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ng hop &amp; gia ban" sheetId="1" state="visible" r:id="rId1"/>
    <sheet xmlns:r="http://schemas.openxmlformats.org/officeDocument/2006/relationships" name="Bang gia da dung" sheetId="2" state="visible" r:id="rId2"/>
    <sheet xmlns:r="http://schemas.openxmlformats.org/officeDocument/2006/relationships" name="NISO trắng M2909C" sheetId="3" state="visible" r:id="rId3"/>
    <sheet xmlns:r="http://schemas.openxmlformats.org/officeDocument/2006/relationships" name="BT 02S MTC" sheetId="4" state="visible" r:id="rId4"/>
    <sheet xmlns:r="http://schemas.openxmlformats.org/officeDocument/2006/relationships" name="BT 02S MTC trắng" sheetId="5" state="visible" r:id="rId5"/>
    <sheet xmlns:r="http://schemas.openxmlformats.org/officeDocument/2006/relationships" name="Epoxy trắng M0110A" sheetId="6" state="visible" r:id="rId6"/>
    <sheet xmlns:r="http://schemas.openxmlformats.org/officeDocument/2006/relationships" name="Chất đóng rắn (M0110A)" sheetId="7" state="visible" r:id="rId7"/>
    <sheet xmlns:r="http://schemas.openxmlformats.org/officeDocument/2006/relationships" name="Bóng Aspatic (BS)" sheetId="8" state="visible" r:id="rId8"/>
    <sheet xmlns:r="http://schemas.openxmlformats.org/officeDocument/2006/relationships" name="Đóng rắn N3390" sheetId="9" state="visible" r:id="rId9"/>
    <sheet xmlns:r="http://schemas.openxmlformats.org/officeDocument/2006/relationships" name="Dầu 2K" sheetId="10" state="visible" r:id="rId10"/>
    <sheet xmlns:r="http://schemas.openxmlformats.org/officeDocument/2006/relationships" name="Đóng rắn (Dầu 2K)" sheetId="11" state="visible" r:id="rId11"/>
    <sheet xmlns:r="http://schemas.openxmlformats.org/officeDocument/2006/relationships" name="Ghi chu &amp; con lai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3864"/>
      <sz val="13"/>
    </font>
    <font>
      <i val="1"/>
      <color rgb="00808080"/>
      <sz val="9"/>
    </font>
    <font>
      <b val="1"/>
      <color rgb="00FFFFFF"/>
    </font>
    <font>
      <b val="1"/>
    </font>
    <font>
      <b val="1"/>
      <color rgb="001F3864"/>
      <sz val="12"/>
    </font>
    <font>
      <b val="1"/>
      <color rgb="00C00000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3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3" fillId="2" borderId="0" pivotButton="0" quotePrefix="0" xfId="0"/>
    <xf numFmtId="3" fontId="0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0" fillId="0" borderId="1" pivotButton="0" quotePrefix="0" xfId="0"/>
    <xf numFmtId="3" fontId="0" fillId="0" borderId="1" pivotButton="0" quotePrefix="0" xfId="0"/>
    <xf numFmtId="0" fontId="4" fillId="0" borderId="1" pivotButton="0" quotePrefix="0" xfId="0"/>
    <xf numFmtId="3" fontId="4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22" customWidth="1" min="3" max="3"/>
    <col width="40" customWidth="1" min="4" max="4"/>
    <col width="40" customWidth="1" min="5" max="5"/>
    <col width="15" customWidth="1" min="6" max="6"/>
  </cols>
  <sheetData>
    <row r="1">
      <c r="A1" s="1" t="inlineStr">
        <is>
          <t>GIÁ THÀNH SƠN — BỘ GIÁ ĐÃ CHỐT NGÀY 01/10/2026</t>
        </is>
      </c>
    </row>
    <row r="2">
      <c r="A2" s="2" t="inlineStr">
        <is>
          <t>Đơn vị: đ/kg. Nguồn giá: CSDL btchem.db + bảng giá nguyên liệu/dung môi nội bộ (số mới nhất) · Tỷ giá 27.130 VND/USD</t>
        </is>
      </c>
    </row>
    <row r="4">
      <c r="A4" s="3" t="inlineStr">
        <is>
          <t>Công thức / thành phần</t>
        </is>
      </c>
      <c r="B4" s="3" t="inlineStr">
        <is>
          <t>Giá vốn NL 1 kg</t>
        </is>
      </c>
      <c r="C4" s="3" t="inlineStr">
        <is>
          <t>Giá vốn theo mẻ trên phiếu</t>
        </is>
      </c>
      <c r="D4" s="3" t="inlineStr">
        <is>
          <t>Hỗn hợp ĐÃ PHA (1 kg)</t>
        </is>
      </c>
      <c r="E4" s="3" t="inlineStr">
        <is>
          <t>Giá thành A (sau hao hụt 2% + vận hành 18% + bao bì)</t>
        </is>
      </c>
      <c r="F4" s="3" t="inlineStr">
        <is>
          <t>Giá bán đề xuất</t>
        </is>
      </c>
    </row>
    <row r="5">
      <c r="A5" s="4" t="inlineStr">
        <is>
          <t>NISO trắng M2909C</t>
        </is>
      </c>
      <c r="B5" s="5" t="n">
        <v>83178</v>
      </c>
      <c r="C5" s="4" t="inlineStr">
        <is>
          <t>27,232 (mẻ 327,4 g)</t>
        </is>
      </c>
      <c r="D5" s="4" t="inlineStr">
        <is>
          <t>69.463 (Epoxy 74k) · 70.068 (100k) · 71.231 (150k)
chỉ sơn + cứng: 82.882 ÷ 85.333</t>
        </is>
      </c>
      <c r="E5" s="4" t="inlineStr">
        <is>
          <t>103,313 (A &gt; 100k, chua ap 15%)</t>
        </is>
      </c>
      <c r="F5" s="4" t="inlineStr">
        <is>
          <t>103,313</t>
        </is>
      </c>
    </row>
    <row r="6">
      <c r="A6" s="4" t="inlineStr">
        <is>
          <t>BT 02S MTC</t>
        </is>
      </c>
      <c r="B6" s="5" t="n">
        <v>71520</v>
      </c>
      <c r="C6" s="4" t="inlineStr">
        <is>
          <t>24,817 (mẻ 347 g)</t>
        </is>
      </c>
      <c r="D6" s="4" t="inlineStr">
        <is>
          <t>không cần (anh chốt chỉ tính giá sơn)</t>
        </is>
      </c>
      <c r="E6" s="4" t="inlineStr">
        <is>
          <t>89,281 (+15% = 102,674)</t>
        </is>
      </c>
      <c r="F6" s="4" t="inlineStr">
        <is>
          <t>102,674</t>
        </is>
      </c>
    </row>
    <row r="7">
      <c r="A7" s="4" t="inlineStr">
        <is>
          <t>BT 02S MTC trắng</t>
        </is>
      </c>
      <c r="B7" s="5" t="n">
        <v>79050</v>
      </c>
      <c r="C7" s="4" t="inlineStr">
        <is>
          <t>23,983 (mẻ 303,4 g)</t>
        </is>
      </c>
      <c r="D7" s="4" t="inlineStr">
        <is>
          <t>không cần</t>
        </is>
      </c>
      <c r="E7" s="4" t="inlineStr">
        <is>
          <t>98,344 (+15% = 113,095)</t>
        </is>
      </c>
      <c r="F7" s="4" t="inlineStr">
        <is>
          <t>113,095</t>
        </is>
      </c>
    </row>
    <row r="8">
      <c r="A8" s="4" t="inlineStr">
        <is>
          <t>Epoxy trắng M0110A</t>
        </is>
      </c>
      <c r="B8" s="5" t="n">
        <v>70955</v>
      </c>
      <c r="C8" s="4" t="inlineStr">
        <is>
          <t>22,279 (mẻ 314 g)</t>
        </is>
      </c>
      <c r="D8" s="4" t="inlineStr">
        <is>
          <t>65.545 (13 sơn : 1 đóng rắn : 6 TXXT 45.000)
chỉ 13:1: 74.350</t>
        </is>
      </c>
      <c r="E8" s="4" t="inlineStr">
        <is>
          <t>88,601 (+15% = 101,891)</t>
        </is>
      </c>
      <c r="F8" s="4" t="inlineStr">
        <is>
          <t>101,891</t>
        </is>
      </c>
    </row>
    <row r="9">
      <c r="A9" s="4" t="inlineStr">
        <is>
          <t>Chất đóng rắn M0110A</t>
        </is>
      </c>
      <c r="B9" s="5" t="n">
        <v>118485</v>
      </c>
      <c r="C9" s="4" t="inlineStr">
        <is>
          <t>11,848 (mẻ 100 g)</t>
        </is>
      </c>
      <c r="D9" s="4" t="inlineStr">
        <is>
          <t>—</t>
        </is>
      </c>
      <c r="E9" s="4" t="inlineStr">
        <is>
          <t>145,808 (A &gt; 100k, chua ap 15%)</t>
        </is>
      </c>
      <c r="F9" s="4" t="inlineStr">
        <is>
          <t>145,808</t>
        </is>
      </c>
    </row>
    <row r="10">
      <c r="A10" s="4" t="inlineStr">
        <is>
          <t>Bóng Aspatic (BS)</t>
        </is>
      </c>
      <c r="B10" s="5" t="n">
        <v>98985</v>
      </c>
      <c r="C10" s="4" t="inlineStr">
        <is>
          <t>10,175 (mẻ 102,8 g)</t>
        </is>
      </c>
      <c r="D10" s="4" t="inlineStr">
        <is>
          <t>đủ cứng: 78.077 · dư cứng: 77.113
chỉ ngăn dầu + cứng: 109.561 / 115.436</t>
        </is>
      </c>
      <c r="E10" s="4" t="inlineStr">
        <is>
          <t>122,338 (A &gt; 100k, chua ap 15%)</t>
        </is>
      </c>
      <c r="F10" s="4" t="inlineStr">
        <is>
          <t>122,338</t>
        </is>
      </c>
    </row>
    <row r="11">
      <c r="A11" s="4" t="inlineStr">
        <is>
          <t>Đóng rắn N3390</t>
        </is>
      </c>
      <c r="B11" s="5" t="n">
        <v>136000</v>
      </c>
      <c r="C11" s="4" t="inlineStr">
        <is>
          <t>13,600 (mẻ 100 g)</t>
        </is>
      </c>
      <c r="D11" s="4" t="inlineStr">
        <is>
          <t>—</t>
        </is>
      </c>
      <c r="E11" s="4" t="inlineStr">
        <is>
          <t>166,889 (A &gt; 100k, chua ap 15%)</t>
        </is>
      </c>
      <c r="F11" s="4" t="inlineStr">
        <is>
          <t>166,889</t>
        </is>
      </c>
    </row>
    <row r="12">
      <c r="A12" s="4" t="inlineStr">
        <is>
          <t>Dầu 2K</t>
        </is>
      </c>
      <c r="B12" s="5" t="n">
        <v>124847</v>
      </c>
      <c r="C12" s="4" t="inlineStr">
        <is>
          <t>17,004 (mẻ 136,2 g)</t>
        </is>
      </c>
      <c r="D12" s="4" t="inlineStr">
        <is>
          <t>101.754 (10 : 1 : 3 DBE) · chỉ 10:1: 119.060</t>
        </is>
      </c>
      <c r="E12" s="4" t="inlineStr">
        <is>
          <t>153,465 (A &gt; 100k, chua ap 15%)</t>
        </is>
      </c>
      <c r="F12" s="4" t="inlineStr">
        <is>
          <t>153,465</t>
        </is>
      </c>
    </row>
    <row r="13">
      <c r="A13" s="4" t="inlineStr">
        <is>
          <t>Đóng rắn (Dầu 2K)</t>
        </is>
      </c>
      <c r="B13" s="5" t="n">
        <v>61200</v>
      </c>
      <c r="C13" s="4" t="inlineStr">
        <is>
          <t>6,120 (mẻ 100 g)</t>
        </is>
      </c>
      <c r="D13" s="4" t="inlineStr">
        <is>
          <t>—</t>
        </is>
      </c>
      <c r="E13" s="4" t="inlineStr">
        <is>
          <t>76,860 (+15% = 88,389)</t>
        </is>
      </c>
      <c r="F13" s="4" t="inlineStr">
        <is>
          <t>88,389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52" customWidth="1" min="3" max="3"/>
    <col width="12" customWidth="1" min="4" max="4"/>
    <col width="26" customWidth="1" min="5" max="5"/>
  </cols>
  <sheetData>
    <row r="1">
      <c r="A1" s="6" t="inlineStr">
        <is>
          <t>BỘ GIÁ ĐÃ DÙNG (chốt 01/10/2026)</t>
        </is>
      </c>
    </row>
    <row r="3">
      <c r="A3" s="7" t="inlineStr">
        <is>
          <t>Nguyên liệu</t>
        </is>
      </c>
      <c r="B3" s="7" t="inlineStr">
        <is>
          <t>Giá (đ/kg)</t>
        </is>
      </c>
      <c r="C3" s="7" t="inlineStr">
        <is>
          <t>Nguồn</t>
        </is>
      </c>
      <c r="D3" s="7" t="inlineStr">
        <is>
          <t>Ngày</t>
        </is>
      </c>
      <c r="E3" s="7" t="inlineStr">
        <is>
          <t>Ghi chú</t>
        </is>
      </c>
    </row>
    <row r="4">
      <c r="A4" s="4" t="inlineStr">
        <is>
          <t>Synocure 886-S70</t>
        </is>
      </c>
      <c r="B4" s="8" t="n">
        <v>168206</v>
      </c>
      <c r="C4" s="4" t="inlineStr">
        <is>
          <t>Phiếu ghi tay trên phiếu NISO (6,2 USD) × tỷ giá 27.130</t>
        </is>
      </c>
      <c r="D4" s="4" t="inlineStr">
        <is>
          <t>01/10/2026</t>
        </is>
      </c>
      <c r="E4" s="4" t="inlineStr"/>
    </row>
    <row r="5">
      <c r="A5" s="4" t="inlineStr">
        <is>
          <t>NH 1420C</t>
        </is>
      </c>
      <c r="B5" s="8" t="n">
        <v>162780</v>
      </c>
      <c r="C5" s="4" t="inlineStr">
        <is>
          <t>Anh Minh cho (6 USD) × tỷ giá 27.130</t>
        </is>
      </c>
      <c r="D5" s="4" t="inlineStr">
        <is>
          <t>01/10/2026</t>
        </is>
      </c>
      <c r="E5" s="4" t="inlineStr"/>
    </row>
    <row r="6">
      <c r="A6" s="4" t="inlineStr">
        <is>
          <t>HS268A (bột talc HSK-268A)</t>
        </is>
      </c>
      <c r="B6" s="8" t="n">
        <v>13100</v>
      </c>
      <c r="C6" s="4" t="inlineStr">
        <is>
          <t>CSDL + bảng giá (Đặt hàng, 25.000 kg)</t>
        </is>
      </c>
      <c r="D6" s="4" t="inlineStr">
        <is>
          <t>29/08/2026</t>
        </is>
      </c>
      <c r="E6" s="4" t="inlineStr"/>
    </row>
    <row r="7">
      <c r="A7" s="4" t="inlineStr">
        <is>
          <t>Titan R628</t>
        </is>
      </c>
      <c r="B7" s="8" t="n">
        <v>59500</v>
      </c>
      <c r="C7" s="4" t="inlineStr">
        <is>
          <t>Giá báo</t>
        </is>
      </c>
      <c r="D7" s="4" t="inlineStr">
        <is>
          <t>11/09/2026</t>
        </is>
      </c>
      <c r="E7" s="4" t="inlineStr"/>
    </row>
    <row r="8">
      <c r="A8" s="4" t="inlineStr">
        <is>
          <t>ED30 (Syloid ED 30)</t>
        </is>
      </c>
      <c r="B8" s="8" t="n">
        <v>116000</v>
      </c>
      <c r="C8" s="4" t="inlineStr">
        <is>
          <t>Đặt hàng</t>
        </is>
      </c>
      <c r="D8" s="4" t="inlineStr">
        <is>
          <t>13/04/2026</t>
        </is>
      </c>
      <c r="E8" s="4" t="inlineStr"/>
    </row>
    <row r="9">
      <c r="A9" s="4" t="inlineStr">
        <is>
          <t>TO 8120M</t>
        </is>
      </c>
      <c r="B9" s="8" t="n">
        <v>245500</v>
      </c>
      <c r="C9" s="4" t="inlineStr">
        <is>
          <t>Giá báo</t>
        </is>
      </c>
      <c r="D9" s="4" t="inlineStr">
        <is>
          <t>03/09/2026</t>
        </is>
      </c>
      <c r="E9" s="4" t="inlineStr"/>
    </row>
    <row r="10">
      <c r="A10" s="4" t="inlineStr">
        <is>
          <t>NR100</t>
        </is>
      </c>
      <c r="B10" s="8" t="n">
        <v>34000</v>
      </c>
      <c r="C10" s="4" t="inlineStr">
        <is>
          <t>Giá báo NCC TOP</t>
        </is>
      </c>
      <c r="D10" s="4" t="inlineStr">
        <is>
          <t>22/09/2026</t>
        </is>
      </c>
      <c r="E10" s="4" t="inlineStr"/>
    </row>
    <row r="11">
      <c r="A11" s="4" t="inlineStr">
        <is>
          <t>P220X (1-2Xy)</t>
        </is>
      </c>
      <c r="B11" s="8" t="n">
        <v>49467</v>
      </c>
      <c r="C11" s="4">
        <f> (Thixatrol P230X 88.000 + 2 × Xylene 30.200)/3 — giả định P220X ≈ P230X</f>
        <v/>
      </c>
      <c r="D11" s="4" t="inlineStr">
        <is>
          <t>10/09/2026</t>
        </is>
      </c>
      <c r="E11" s="4" t="inlineStr">
        <is>
          <t>giả định</t>
        </is>
      </c>
    </row>
    <row r="12">
      <c r="A12" s="4" t="inlineStr">
        <is>
          <t>KL245 (Tego Wet KL 245)</t>
        </is>
      </c>
      <c r="B12" s="8" t="n">
        <v>454000</v>
      </c>
      <c r="C12" s="4" t="inlineStr">
        <is>
          <t>Giá báo</t>
        </is>
      </c>
      <c r="D12" s="4" t="inlineStr">
        <is>
          <t>09/09/2026</t>
        </is>
      </c>
      <c r="E12" s="4" t="inlineStr"/>
    </row>
    <row r="13">
      <c r="A13" s="4" t="inlineStr">
        <is>
          <t>Tego 415 20%</t>
        </is>
      </c>
      <c r="B13" s="8" t="n">
        <v>80200</v>
      </c>
      <c r="C13" s="4">
        <f> 20% × Glide 415 265.000 + 80% × Butyl Acetate 34.000</f>
        <v/>
      </c>
      <c r="D13" s="4" t="inlineStr">
        <is>
          <t>09/09/2026</t>
        </is>
      </c>
      <c r="E13" s="4" t="inlineStr">
        <is>
          <t>đã chốt 20%</t>
        </is>
      </c>
    </row>
    <row r="14">
      <c r="A14" s="4" t="inlineStr">
        <is>
          <t>5800F 20%</t>
        </is>
      </c>
      <c r="B14" s="8" t="n">
        <v>57800</v>
      </c>
      <c r="C14" s="4">
        <f> 20% × Defom 5800F 153.000 + 80% × Butyl Acetate 34.000</f>
        <v/>
      </c>
      <c r="D14" s="4" t="inlineStr">
        <is>
          <t>10/09/2026</t>
        </is>
      </c>
      <c r="E14" s="4" t="inlineStr"/>
    </row>
    <row r="15">
      <c r="A15" s="4" t="inlineStr">
        <is>
          <t>Acetone</t>
        </is>
      </c>
      <c r="B15" s="8" t="n">
        <v>34800</v>
      </c>
      <c r="C15" s="4" t="inlineStr">
        <is>
          <t>Giá báo NCC TOP</t>
        </is>
      </c>
      <c r="D15" s="4" t="inlineStr">
        <is>
          <t>22/09/2026</t>
        </is>
      </c>
      <c r="E15" s="4" t="inlineStr"/>
    </row>
    <row r="16">
      <c r="A16" s="4" t="inlineStr">
        <is>
          <t>Nhựa 719HV (50%PM)</t>
        </is>
      </c>
      <c r="B16" s="8" t="n">
        <v>72000</v>
      </c>
      <c r="C16" s="4" t="inlineStr">
        <is>
          <t>Giá báo</t>
        </is>
      </c>
      <c r="D16" s="4" t="inlineStr">
        <is>
          <t>06/08/2026</t>
        </is>
      </c>
      <c r="E16" s="4" t="inlineStr"/>
    </row>
    <row r="17">
      <c r="A17" s="4" t="inlineStr">
        <is>
          <t>BA123 50% (nBAc)</t>
        </is>
      </c>
      <c r="B17" s="8" t="n">
        <v>99000</v>
      </c>
      <c r="C17" s="4" t="inlineStr">
        <is>
          <t>Tồn kho</t>
        </is>
      </c>
      <c r="D17" s="4" t="inlineStr">
        <is>
          <t>16/07/2026</t>
        </is>
      </c>
      <c r="E17" s="4" t="inlineStr"/>
    </row>
    <row r="18">
      <c r="A18" s="4" t="inlineStr">
        <is>
          <t>AK60 (= Resin 606)</t>
        </is>
      </c>
      <c r="B18" s="8" t="n">
        <v>64000</v>
      </c>
      <c r="C18" s="4" t="inlineStr">
        <is>
          <t>Giá báo (Resin 606)</t>
        </is>
      </c>
      <c r="D18" s="4" t="inlineStr">
        <is>
          <t>09/09/2026</t>
        </is>
      </c>
      <c r="E18" s="4" t="inlineStr">
        <is>
          <t>đã chốt AK60 = 606</t>
        </is>
      </c>
    </row>
    <row r="19">
      <c r="A19" s="4" t="inlineStr">
        <is>
          <t>nBAc / NBAc (butyl acetate)</t>
        </is>
      </c>
      <c r="B19" s="8" t="n">
        <v>34000</v>
      </c>
      <c r="C19" s="4" t="inlineStr">
        <is>
          <t>Giá báo NCC GIA ANH</t>
        </is>
      </c>
      <c r="D19" s="4" t="inlineStr">
        <is>
          <t>22/09/2026</t>
        </is>
      </c>
      <c r="E19" s="4" t="inlineStr"/>
    </row>
    <row r="20">
      <c r="A20" s="4" t="inlineStr">
        <is>
          <t>PMA</t>
        </is>
      </c>
      <c r="B20" s="8" t="n">
        <v>24600</v>
      </c>
      <c r="C20" s="4" t="inlineStr">
        <is>
          <t>Giá đang sử dụng</t>
        </is>
      </c>
      <c r="D20" s="4" t="inlineStr">
        <is>
          <t>22/09/2026</t>
        </is>
      </c>
      <c r="E20" s="4" t="inlineStr"/>
    </row>
    <row r="21">
      <c r="A21" s="4" t="inlineStr">
        <is>
          <t>PMA95</t>
        </is>
      </c>
      <c r="B21" s="8" t="n">
        <v>24500</v>
      </c>
      <c r="C21" s="4" t="inlineStr">
        <is>
          <t>Tồn kho/Đặt hàng</t>
        </is>
      </c>
      <c r="D21" s="4" t="inlineStr">
        <is>
          <t>15/07/2026</t>
        </is>
      </c>
      <c r="E21" s="4" t="inlineStr"/>
    </row>
    <row r="22">
      <c r="A22" s="4" t="inlineStr">
        <is>
          <t>EAC</t>
        </is>
      </c>
      <c r="B22" s="8" t="n">
        <v>28500</v>
      </c>
      <c r="C22" s="4" t="inlineStr">
        <is>
          <t>Giá báo GIA ANH/VÂN LONG</t>
        </is>
      </c>
      <c r="D22" s="4" t="inlineStr">
        <is>
          <t>22/09/2026</t>
        </is>
      </c>
      <c r="E22" s="4" t="inlineStr"/>
    </row>
    <row r="23">
      <c r="A23" s="4" t="inlineStr">
        <is>
          <t>N-Butanol</t>
        </is>
      </c>
      <c r="B23" s="8" t="n">
        <v>43200</v>
      </c>
      <c r="C23" s="4" t="inlineStr">
        <is>
          <t>Giá báo NCC THIÊN NGHĨA</t>
        </is>
      </c>
      <c r="D23" s="4" t="inlineStr">
        <is>
          <t>22/09/2026</t>
        </is>
      </c>
      <c r="E23" s="4" t="inlineStr"/>
    </row>
    <row r="24">
      <c r="A24" s="4" t="inlineStr">
        <is>
          <t>DBE</t>
        </is>
      </c>
      <c r="B24" s="8" t="n">
        <v>38300</v>
      </c>
      <c r="C24" s="4" t="inlineStr">
        <is>
          <t>Giá báo NCC THIÊN NGHĨA</t>
        </is>
      </c>
      <c r="D24" s="4" t="inlineStr">
        <is>
          <t>22/09/2026</t>
        </is>
      </c>
      <c r="E24" s="4" t="inlineStr"/>
    </row>
    <row r="25">
      <c r="A25" s="4" t="inlineStr">
        <is>
          <t>Zinc photphat</t>
        </is>
      </c>
      <c r="B25" s="8" t="n">
        <v>130000</v>
      </c>
      <c r="C25" s="4" t="inlineStr">
        <is>
          <t>Giá báo</t>
        </is>
      </c>
      <c r="D25" s="4" t="inlineStr">
        <is>
          <t>05/09/2026</t>
        </is>
      </c>
      <c r="E25" s="4" t="inlineStr"/>
    </row>
    <row r="26">
      <c r="A26" s="4" t="inlineStr">
        <is>
          <t>JH10 (glass powder)</t>
        </is>
      </c>
      <c r="B26" s="8" t="n">
        <v>61800</v>
      </c>
      <c r="C26" s="4" t="inlineStr">
        <is>
          <t>Giá báo (FCL)</t>
        </is>
      </c>
      <c r="D26" s="4" t="inlineStr">
        <is>
          <t>14/09/2026</t>
        </is>
      </c>
      <c r="E26" s="4" t="inlineStr"/>
    </row>
    <row r="27">
      <c r="A27" s="9" t="inlineStr">
        <is>
          <t>142DA (Asconium 142 DA)</t>
        </is>
      </c>
      <c r="B27" s="10" t="n">
        <v>296270</v>
      </c>
      <c r="C27" s="9" t="inlineStr">
        <is>
          <t>Tồn kho</t>
        </is>
      </c>
      <c r="D27" s="9" t="inlineStr">
        <is>
          <t>26/12/2017</t>
        </is>
      </c>
      <c r="E27" s="9" t="inlineStr">
        <is>
          <t>GIÁ CŨ 2017 — cần cập nhật</t>
        </is>
      </c>
    </row>
    <row r="28">
      <c r="A28" s="4" t="inlineStr">
        <is>
          <t>BYK 110 (Disperbyk 110)</t>
        </is>
      </c>
      <c r="B28" s="8" t="n">
        <v>423000</v>
      </c>
      <c r="C28" s="4" t="inlineStr">
        <is>
          <t>Giá báo</t>
        </is>
      </c>
      <c r="D28" s="4" t="inlineStr">
        <is>
          <t>14/09/2026</t>
        </is>
      </c>
      <c r="E28" s="4" t="inlineStr"/>
    </row>
    <row r="29">
      <c r="A29" s="9" t="inlineStr">
        <is>
          <t>Epikote 828</t>
        </is>
      </c>
      <c r="B29" s="10" t="n">
        <v>68000</v>
      </c>
      <c r="C29" s="9" t="inlineStr">
        <is>
          <t>Tồn kho</t>
        </is>
      </c>
      <c r="D29" s="9" t="inlineStr">
        <is>
          <t>23/11/2017</t>
        </is>
      </c>
      <c r="E29" s="9" t="inlineStr">
        <is>
          <t>GIÁ CŨ 2017 — cần cập nhật</t>
        </is>
      </c>
    </row>
    <row r="30">
      <c r="A30" s="4" t="inlineStr">
        <is>
          <t>CAB rắn</t>
        </is>
      </c>
      <c r="B30" s="8" t="n">
        <v>338000</v>
      </c>
      <c r="C30" s="4" t="inlineStr">
        <is>
          <t>Giá báo</t>
        </is>
      </c>
      <c r="D30" s="4" t="inlineStr">
        <is>
          <t>10/09/2026</t>
        </is>
      </c>
      <c r="E30" s="4" t="inlineStr"/>
    </row>
    <row r="31">
      <c r="A31" s="9" t="inlineStr">
        <is>
          <t>D230</t>
        </is>
      </c>
      <c r="B31" s="10" t="n">
        <v>125180</v>
      </c>
      <c r="C31" s="9" t="inlineStr">
        <is>
          <t>Tồn kho</t>
        </is>
      </c>
      <c r="D31" s="9" t="inlineStr">
        <is>
          <t>09/10/2017</t>
        </is>
      </c>
      <c r="E31" s="9" t="inlineStr">
        <is>
          <t>GIÁ CŨ 2017 — cần cập nhật</t>
        </is>
      </c>
    </row>
    <row r="32">
      <c r="A32" s="9" t="inlineStr">
        <is>
          <t>A125</t>
        </is>
      </c>
      <c r="B32" s="10" t="n">
        <v>81818</v>
      </c>
      <c r="C32" s="9" t="inlineStr">
        <is>
          <t>Tồn kho dư đầu</t>
        </is>
      </c>
      <c r="D32" s="9" t="inlineStr">
        <is>
          <t>2017</t>
        </is>
      </c>
      <c r="E32" s="9" t="inlineStr">
        <is>
          <t>GIÁ CŨ — cần cập nhật</t>
        </is>
      </c>
    </row>
    <row r="33">
      <c r="A33" s="4" t="inlineStr">
        <is>
          <t>HI-54K</t>
        </is>
      </c>
      <c r="B33" s="8" t="n">
        <v>95000</v>
      </c>
      <c r="C33" s="4" t="inlineStr">
        <is>
          <t>Anh Minh cho</t>
        </is>
      </c>
      <c r="D33" s="4" t="inlineStr">
        <is>
          <t>01/10/2026</t>
        </is>
      </c>
      <c r="E33" s="4" t="inlineStr"/>
    </row>
    <row r="34">
      <c r="A34" s="4" t="inlineStr">
        <is>
          <t>C803 (Syloid C 803)</t>
        </is>
      </c>
      <c r="B34" s="8" t="n">
        <v>151000</v>
      </c>
      <c r="C34" s="4" t="inlineStr">
        <is>
          <t>Đặt hàng (chất làm mờ W.R. Grace)</t>
        </is>
      </c>
      <c r="D34" s="4" t="inlineStr">
        <is>
          <t>18/06/2026</t>
        </is>
      </c>
      <c r="E34" s="4" t="inlineStr"/>
    </row>
    <row r="35">
      <c r="A35" s="9" t="inlineStr">
        <is>
          <t>Nhựa 828</t>
        </is>
      </c>
      <c r="B35" s="10" t="n">
        <v>68000</v>
      </c>
      <c r="C35" s="9" t="inlineStr">
        <is>
          <t>Tồn kho</t>
        </is>
      </c>
      <c r="D35" s="9" t="inlineStr">
        <is>
          <t>23/11/2017</t>
        </is>
      </c>
      <c r="E35" s="9" t="inlineStr">
        <is>
          <t>GIÁ CŨ 2017 — cần cập nhật</t>
        </is>
      </c>
    </row>
    <row r="36">
      <c r="A36" s="4" t="inlineStr">
        <is>
          <t>N3390</t>
        </is>
      </c>
      <c r="B36" s="8" t="n">
        <v>136000</v>
      </c>
      <c r="C36" s="4" t="inlineStr">
        <is>
          <t>Dùng Desmodur Ultra N3300 — anh chốt 01/10/2026</t>
        </is>
      </c>
      <c r="D36" s="4" t="inlineStr">
        <is>
          <t>05/09/2026</t>
        </is>
      </c>
      <c r="E36" s="4" t="inlineStr">
        <is>
          <t>chốt</t>
        </is>
      </c>
    </row>
    <row r="37">
      <c r="A37" s="4" t="inlineStr">
        <is>
          <t>TXXT (dung môi pha)</t>
        </is>
      </c>
      <c r="B37" s="8" t="n">
        <v>45000</v>
      </c>
      <c r="C37" s="4" t="inlineStr">
        <is>
          <t>Anh Minh cho</t>
        </is>
      </c>
      <c r="D37" s="4" t="inlineStr">
        <is>
          <t>01/10/2026</t>
        </is>
      </c>
      <c r="E37" s="4" t="inlineStr">
        <is>
          <t>chốt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2" customWidth="1" min="3" max="3"/>
    <col width="9" customWidth="1" min="4" max="4"/>
    <col width="14" customWidth="1" min="5" max="5"/>
    <col width="12" customWidth="1" min="6" max="6"/>
    <col width="44" customWidth="1" min="7" max="7"/>
    <col width="16" customWidth="1" min="8" max="8"/>
  </cols>
  <sheetData>
    <row r="1">
      <c r="A1" s="6" t="inlineStr">
        <is>
          <t>CHI TIẾT: NISO trắng M2909C</t>
        </is>
      </c>
    </row>
    <row r="2">
      <c r="A2" s="2" t="inlineStr">
        <is>
          <t>Tổng khối lượng phiếu: 327.4 g = 100,00%</t>
        </is>
      </c>
    </row>
    <row r="4">
      <c r="A4" s="7" t="inlineStr">
        <is>
          <t>STT</t>
        </is>
      </c>
      <c r="B4" s="7" t="inlineStr">
        <is>
          <t>Nguyên liệu</t>
        </is>
      </c>
      <c r="C4" s="7" t="inlineStr">
        <is>
          <t>KL (g/phiếu)</t>
        </is>
      </c>
      <c r="D4" s="7" t="inlineStr">
        <is>
          <t>%KL</t>
        </is>
      </c>
      <c r="E4" s="7" t="inlineStr">
        <is>
          <t>KL quy về 1 kg (g)</t>
        </is>
      </c>
      <c r="F4" s="7" t="inlineStr">
        <is>
          <t>Giá (đ/kg)</t>
        </is>
      </c>
      <c r="G4" s="7" t="inlineStr">
        <is>
          <t>Nguồn + ngày</t>
        </is>
      </c>
      <c r="H4" s="7" t="inlineStr">
        <is>
          <t>Thành tiền cho 1 kg (đ)</t>
        </is>
      </c>
    </row>
    <row r="5">
      <c r="A5" s="11" t="n">
        <v>1</v>
      </c>
      <c r="B5" s="11" t="inlineStr">
        <is>
          <t>Synocure 886-S70</t>
        </is>
      </c>
      <c r="C5" s="11" t="n">
        <v>91</v>
      </c>
      <c r="D5" s="11" t="n">
        <v>27.79</v>
      </c>
      <c r="E5" s="11" t="n">
        <v>277.9</v>
      </c>
      <c r="F5" s="12" t="n">
        <v>168206</v>
      </c>
      <c r="G5" s="11" t="inlineStr">
        <is>
          <t>Phiếu ghi tay trên phiếu NISO (6,2 USD) × tỷ giá 27.130 — 01/10/2026 ()</t>
        </is>
      </c>
      <c r="H5" s="12" t="n">
        <v>46752</v>
      </c>
    </row>
    <row r="6">
      <c r="A6" s="11" t="n">
        <v>2</v>
      </c>
      <c r="B6" s="11" t="inlineStr">
        <is>
          <t>PMA</t>
        </is>
      </c>
      <c r="C6" s="11" t="n">
        <v>16.2</v>
      </c>
      <c r="D6" s="11" t="n">
        <v>4.95</v>
      </c>
      <c r="E6" s="11" t="n">
        <v>49.5</v>
      </c>
      <c r="F6" s="12" t="n">
        <v>24600</v>
      </c>
      <c r="G6" s="11" t="inlineStr">
        <is>
          <t>Giá đang sử dụng — 22/09/2026 ()</t>
        </is>
      </c>
      <c r="H6" s="12" t="n">
        <v>1217</v>
      </c>
    </row>
    <row r="7">
      <c r="A7" s="11" t="n">
        <v>3</v>
      </c>
      <c r="B7" s="11" t="inlineStr">
        <is>
          <t>HS268A (bột talc HSK-268A)</t>
        </is>
      </c>
      <c r="C7" s="11" t="n">
        <v>39</v>
      </c>
      <c r="D7" s="11" t="n">
        <v>11.91</v>
      </c>
      <c r="E7" s="11" t="n">
        <v>119.1</v>
      </c>
      <c r="F7" s="12" t="n">
        <v>13100</v>
      </c>
      <c r="G7" s="11" t="inlineStr">
        <is>
          <t>CSDL + bảng giá (Đặt hàng, 25.000 kg) — 29/08/2026 ()</t>
        </is>
      </c>
      <c r="H7" s="12" t="n">
        <v>1560</v>
      </c>
    </row>
    <row r="8">
      <c r="A8" s="11" t="n">
        <v>4</v>
      </c>
      <c r="B8" s="11" t="inlineStr">
        <is>
          <t>JH10 (glass powder)</t>
        </is>
      </c>
      <c r="C8" s="11" t="n">
        <v>20.7</v>
      </c>
      <c r="D8" s="11" t="n">
        <v>6.32</v>
      </c>
      <c r="E8" s="11" t="n">
        <v>63.2</v>
      </c>
      <c r="F8" s="12" t="n">
        <v>61800</v>
      </c>
      <c r="G8" s="11" t="inlineStr">
        <is>
          <t>Giá báo (FCL) — 14/09/2026 ()</t>
        </is>
      </c>
      <c r="H8" s="12" t="n">
        <v>3907</v>
      </c>
    </row>
    <row r="9">
      <c r="A9" s="11" t="n">
        <v>5</v>
      </c>
      <c r="B9" s="11" t="inlineStr">
        <is>
          <t>Titan R628</t>
        </is>
      </c>
      <c r="C9" s="11" t="n">
        <v>71.5</v>
      </c>
      <c r="D9" s="11" t="n">
        <v>21.84</v>
      </c>
      <c r="E9" s="11" t="n">
        <v>218.4</v>
      </c>
      <c r="F9" s="12" t="n">
        <v>59500</v>
      </c>
      <c r="G9" s="11" t="inlineStr">
        <is>
          <t>Giá báo — 11/09/2026 ()</t>
        </is>
      </c>
      <c r="H9" s="12" t="n">
        <v>12994</v>
      </c>
    </row>
    <row r="10">
      <c r="A10" s="11" t="n">
        <v>6</v>
      </c>
      <c r="B10" s="11" t="inlineStr">
        <is>
          <t>ED30 (Syloid ED 30)</t>
        </is>
      </c>
      <c r="C10" s="11" t="n">
        <v>6.4</v>
      </c>
      <c r="D10" s="11" t="n">
        <v>1.95</v>
      </c>
      <c r="E10" s="11" t="n">
        <v>19.5</v>
      </c>
      <c r="F10" s="12" t="n">
        <v>116000</v>
      </c>
      <c r="G10" s="11" t="inlineStr">
        <is>
          <t>Đặt hàng — 13/04/2026 ()</t>
        </is>
      </c>
      <c r="H10" s="12" t="n">
        <v>2268</v>
      </c>
    </row>
    <row r="11">
      <c r="A11" s="11" t="n">
        <v>7</v>
      </c>
      <c r="B11" s="11" t="inlineStr">
        <is>
          <t>TO 8120M</t>
        </is>
      </c>
      <c r="C11" s="11" t="n">
        <v>1.5</v>
      </c>
      <c r="D11" s="11" t="n">
        <v>0.46</v>
      </c>
      <c r="E11" s="11" t="n">
        <v>4.6</v>
      </c>
      <c r="F11" s="12" t="n">
        <v>245500</v>
      </c>
      <c r="G11" s="11" t="inlineStr">
        <is>
          <t>Giá báo — 03/09/2026 ()</t>
        </is>
      </c>
      <c r="H11" s="12" t="n">
        <v>1125</v>
      </c>
    </row>
    <row r="12">
      <c r="A12" s="11" t="n">
        <v>8</v>
      </c>
      <c r="B12" s="11" t="inlineStr">
        <is>
          <t>NR100</t>
        </is>
      </c>
      <c r="C12" s="11" t="n">
        <v>10.6</v>
      </c>
      <c r="D12" s="11" t="n">
        <v>3.24</v>
      </c>
      <c r="E12" s="11" t="n">
        <v>32.4</v>
      </c>
      <c r="F12" s="12" t="n">
        <v>34000</v>
      </c>
      <c r="G12" s="11" t="inlineStr">
        <is>
          <t>Giá báo NCC TOP — 22/09/2026 ()</t>
        </is>
      </c>
      <c r="H12" s="12" t="n">
        <v>1101</v>
      </c>
    </row>
    <row r="13">
      <c r="A13" s="11" t="n">
        <v>9</v>
      </c>
      <c r="B13" s="11" t="inlineStr">
        <is>
          <t>P220X (1-2Xy)</t>
        </is>
      </c>
      <c r="C13" s="11" t="n">
        <v>3.3</v>
      </c>
      <c r="D13" s="11" t="n">
        <v>1.01</v>
      </c>
      <c r="E13" s="11" t="n">
        <v>10.1</v>
      </c>
      <c r="F13" s="12" t="n">
        <v>49467</v>
      </c>
      <c r="G13" s="11">
        <f> (Thixatrol P230X 88.000 + 2 × Xylene 30.200)/3 — giả định P220X ≈ P230X — 10/09/2026 (giả định)</f>
        <v/>
      </c>
      <c r="H13" s="12" t="n">
        <v>499</v>
      </c>
    </row>
    <row r="14">
      <c r="A14" s="11" t="n">
        <v>10</v>
      </c>
      <c r="B14" s="11" t="inlineStr">
        <is>
          <t>KL245 (Tego Wet KL 245)</t>
        </is>
      </c>
      <c r="C14" s="11" t="n">
        <v>0.6</v>
      </c>
      <c r="D14" s="11" t="n">
        <v>0.18</v>
      </c>
      <c r="E14" s="11" t="n">
        <v>1.8</v>
      </c>
      <c r="F14" s="12" t="n">
        <v>454000</v>
      </c>
      <c r="G14" s="11" t="inlineStr">
        <is>
          <t>Giá báo — 09/09/2026 ()</t>
        </is>
      </c>
      <c r="H14" s="12" t="n">
        <v>832</v>
      </c>
    </row>
    <row r="15">
      <c r="A15" s="11" t="n">
        <v>11</v>
      </c>
      <c r="B15" s="11" t="inlineStr">
        <is>
          <t>Tego 415 20%</t>
        </is>
      </c>
      <c r="C15" s="11" t="n">
        <v>3</v>
      </c>
      <c r="D15" s="11" t="n">
        <v>0.92</v>
      </c>
      <c r="E15" s="11" t="n">
        <v>9.199999999999999</v>
      </c>
      <c r="F15" s="12" t="n">
        <v>80200</v>
      </c>
      <c r="G15" s="11">
        <f> 20% × Glide 415 265.000 + 80% × Butyl Acetate 34.000 — 09/09/2026 (đã chốt 20%)</f>
        <v/>
      </c>
      <c r="H15" s="12" t="n">
        <v>735</v>
      </c>
    </row>
    <row r="16">
      <c r="A16" s="11" t="n">
        <v>12</v>
      </c>
      <c r="B16" s="11" t="inlineStr">
        <is>
          <t>Acetone</t>
        </is>
      </c>
      <c r="C16" s="11" t="n">
        <v>13</v>
      </c>
      <c r="D16" s="11" t="n">
        <v>3.97</v>
      </c>
      <c r="E16" s="11" t="n">
        <v>39.7</v>
      </c>
      <c r="F16" s="12" t="n">
        <v>34800</v>
      </c>
      <c r="G16" s="11" t="inlineStr">
        <is>
          <t>Giá báo NCC TOP — 22/09/2026 ()</t>
        </is>
      </c>
      <c r="H16" s="12" t="n">
        <v>1382</v>
      </c>
    </row>
    <row r="17">
      <c r="A17" s="11" t="n">
        <v>13</v>
      </c>
      <c r="B17" s="11" t="inlineStr">
        <is>
          <t>Nhựa 719HV (50%PM)</t>
        </is>
      </c>
      <c r="C17" s="11" t="n">
        <v>30.6</v>
      </c>
      <c r="D17" s="11" t="n">
        <v>9.35</v>
      </c>
      <c r="E17" s="11" t="n">
        <v>93.5</v>
      </c>
      <c r="F17" s="12" t="n">
        <v>72000</v>
      </c>
      <c r="G17" s="11" t="inlineStr">
        <is>
          <t>Giá báo — 06/08/2026 ()</t>
        </is>
      </c>
      <c r="H17" s="12" t="n">
        <v>6729</v>
      </c>
    </row>
    <row r="18">
      <c r="A18" s="11" t="n">
        <v>14</v>
      </c>
      <c r="B18" s="11" t="inlineStr">
        <is>
          <t>NR100</t>
        </is>
      </c>
      <c r="C18" s="11" t="n">
        <v>20</v>
      </c>
      <c r="D18" s="11" t="n">
        <v>6.11</v>
      </c>
      <c r="E18" s="11" t="n">
        <v>61.1</v>
      </c>
      <c r="F18" s="12" t="n">
        <v>34000</v>
      </c>
      <c r="G18" s="11" t="inlineStr">
        <is>
          <t>Giá báo NCC TOP — 22/09/2026 ()</t>
        </is>
      </c>
      <c r="H18" s="12" t="n">
        <v>2077</v>
      </c>
    </row>
    <row r="19">
      <c r="A19" s="13" t="inlineStr"/>
      <c r="B19" s="13" t="inlineStr">
        <is>
          <t>TỔNG</t>
        </is>
      </c>
      <c r="C19" s="13" t="n">
        <v>327.4</v>
      </c>
      <c r="D19" s="13" t="n">
        <v>100</v>
      </c>
      <c r="E19" s="13" t="n">
        <v>1000</v>
      </c>
      <c r="F19" s="13" t="inlineStr"/>
      <c r="G19" s="13" t="inlineStr"/>
      <c r="H19" s="14" t="n">
        <v>83178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2" customWidth="1" min="3" max="3"/>
    <col width="9" customWidth="1" min="4" max="4"/>
    <col width="14" customWidth="1" min="5" max="5"/>
    <col width="12" customWidth="1" min="6" max="6"/>
    <col width="44" customWidth="1" min="7" max="7"/>
    <col width="16" customWidth="1" min="8" max="8"/>
  </cols>
  <sheetData>
    <row r="1">
      <c r="A1" s="6" t="inlineStr">
        <is>
          <t>CHI TIẾT: BT 02S MTC</t>
        </is>
      </c>
    </row>
    <row r="2">
      <c r="A2" s="2" t="inlineStr">
        <is>
          <t>Tổng khối lượng phiếu: 347.0 g = 100,00%</t>
        </is>
      </c>
    </row>
    <row r="4">
      <c r="A4" s="7" t="inlineStr">
        <is>
          <t>STT</t>
        </is>
      </c>
      <c r="B4" s="7" t="inlineStr">
        <is>
          <t>Nguyên liệu</t>
        </is>
      </c>
      <c r="C4" s="7" t="inlineStr">
        <is>
          <t>KL (g/phiếu)</t>
        </is>
      </c>
      <c r="D4" s="7" t="inlineStr">
        <is>
          <t>%KL</t>
        </is>
      </c>
      <c r="E4" s="7" t="inlineStr">
        <is>
          <t>KL quy về 1 kg (g)</t>
        </is>
      </c>
      <c r="F4" s="7" t="inlineStr">
        <is>
          <t>Giá (đ/kg)</t>
        </is>
      </c>
      <c r="G4" s="7" t="inlineStr">
        <is>
          <t>Nguồn + ngày</t>
        </is>
      </c>
      <c r="H4" s="7" t="inlineStr">
        <is>
          <t>Thành tiền cho 1 kg (đ)</t>
        </is>
      </c>
    </row>
    <row r="5">
      <c r="A5" s="11" t="n">
        <v>1</v>
      </c>
      <c r="B5" s="11" t="inlineStr">
        <is>
          <t>BA123 50% (nBAc)</t>
        </is>
      </c>
      <c r="C5" s="11" t="n">
        <v>170.5</v>
      </c>
      <c r="D5" s="11" t="n">
        <v>49.14</v>
      </c>
      <c r="E5" s="11" t="n">
        <v>491.4</v>
      </c>
      <c r="F5" s="12" t="n">
        <v>99000</v>
      </c>
      <c r="G5" s="11" t="inlineStr">
        <is>
          <t>Tồn kho — 16/07/2026 ()</t>
        </is>
      </c>
      <c r="H5" s="12" t="n">
        <v>48644</v>
      </c>
    </row>
    <row r="6">
      <c r="A6" s="11" t="n">
        <v>2</v>
      </c>
      <c r="B6" s="11" t="inlineStr">
        <is>
          <t>AK60 (= Resin 606)</t>
        </is>
      </c>
      <c r="C6" s="11" t="n">
        <v>69.40000000000001</v>
      </c>
      <c r="D6" s="11" t="n">
        <v>20</v>
      </c>
      <c r="E6" s="11" t="n">
        <v>200</v>
      </c>
      <c r="F6" s="12" t="n">
        <v>64000</v>
      </c>
      <c r="G6" s="11" t="inlineStr">
        <is>
          <t>Giá báo (Resin 606) — 09/09/2026 (đã chốt AK60 = 606)</t>
        </is>
      </c>
      <c r="H6" s="12" t="n">
        <v>12800</v>
      </c>
    </row>
    <row r="7">
      <c r="A7" s="11" t="n">
        <v>3</v>
      </c>
      <c r="B7" s="11" t="inlineStr">
        <is>
          <t>nBAc / NBAc (butyl acetate)</t>
        </is>
      </c>
      <c r="C7" s="11" t="n">
        <v>20.8</v>
      </c>
      <c r="D7" s="11" t="n">
        <v>5.99</v>
      </c>
      <c r="E7" s="11" t="n">
        <v>59.9</v>
      </c>
      <c r="F7" s="12" t="n">
        <v>34000</v>
      </c>
      <c r="G7" s="11" t="inlineStr">
        <is>
          <t>Giá báo NCC GIA ANH — 22/09/2026 ()</t>
        </is>
      </c>
      <c r="H7" s="12" t="n">
        <v>2038</v>
      </c>
    </row>
    <row r="8">
      <c r="A8" s="11" t="n">
        <v>4</v>
      </c>
      <c r="B8" s="11" t="inlineStr">
        <is>
          <t>Zinc photphat</t>
        </is>
      </c>
      <c r="C8" s="11" t="n">
        <v>6.9</v>
      </c>
      <c r="D8" s="11" t="n">
        <v>1.99</v>
      </c>
      <c r="E8" s="11" t="n">
        <v>19.9</v>
      </c>
      <c r="F8" s="12" t="n">
        <v>130000</v>
      </c>
      <c r="G8" s="11" t="inlineStr">
        <is>
          <t>Giá báo — 05/09/2026 ()</t>
        </is>
      </c>
      <c r="H8" s="12" t="n">
        <v>2585</v>
      </c>
    </row>
    <row r="9">
      <c r="A9" s="11" t="n">
        <v>5</v>
      </c>
      <c r="B9" s="11" t="inlineStr">
        <is>
          <t>HS268A (bột talc HSK-268A)</t>
        </is>
      </c>
      <c r="C9" s="11" t="n">
        <v>72.59999999999999</v>
      </c>
      <c r="D9" s="11" t="n">
        <v>20.92</v>
      </c>
      <c r="E9" s="11" t="n">
        <v>209.2</v>
      </c>
      <c r="F9" s="12" t="n">
        <v>13100</v>
      </c>
      <c r="G9" s="11" t="inlineStr">
        <is>
          <t>CSDL + bảng giá (Đặt hàng, 25.000 kg) — 29/08/2026 ()</t>
        </is>
      </c>
      <c r="H9" s="12" t="n">
        <v>2741</v>
      </c>
    </row>
    <row r="10">
      <c r="A10" s="11" t="n">
        <v>6</v>
      </c>
      <c r="B10" s="11" t="inlineStr">
        <is>
          <t>P220X (1-2Xy)</t>
        </is>
      </c>
      <c r="C10" s="11" t="n">
        <v>2.9</v>
      </c>
      <c r="D10" s="11" t="n">
        <v>0.84</v>
      </c>
      <c r="E10" s="11" t="n">
        <v>8.4</v>
      </c>
      <c r="F10" s="12" t="n">
        <v>49467</v>
      </c>
      <c r="G10" s="11">
        <f> (Thixatrol P230X 88.000 + 2 × Xylene 30.200)/3 — giả định P220X ≈ P230X — 10/09/2026 (giả định)</f>
        <v/>
      </c>
      <c r="H10" s="12" t="n">
        <v>413</v>
      </c>
    </row>
    <row r="11">
      <c r="A11" s="11" t="n">
        <v>7</v>
      </c>
      <c r="B11" s="11" t="inlineStr">
        <is>
          <t>142DA (Asconium 142 DA)</t>
        </is>
      </c>
      <c r="C11" s="11" t="n">
        <v>2.4</v>
      </c>
      <c r="D11" s="11" t="n">
        <v>0.6899999999999999</v>
      </c>
      <c r="E11" s="11" t="n">
        <v>6.9</v>
      </c>
      <c r="F11" s="12" t="n">
        <v>296270</v>
      </c>
      <c r="G11" s="11" t="inlineStr">
        <is>
          <t>Tồn kho — 26/12/2017 (GIÁ CŨ 2017 — cần cập nhật)</t>
        </is>
      </c>
      <c r="H11" s="12" t="n">
        <v>2049</v>
      </c>
    </row>
    <row r="12">
      <c r="A12" s="11" t="n">
        <v>8</v>
      </c>
      <c r="B12" s="11" t="inlineStr">
        <is>
          <t>5800F 20%</t>
        </is>
      </c>
      <c r="C12" s="11" t="n">
        <v>1.5</v>
      </c>
      <c r="D12" s="11" t="n">
        <v>0.43</v>
      </c>
      <c r="E12" s="11" t="n">
        <v>4.3</v>
      </c>
      <c r="F12" s="12" t="n">
        <v>57800</v>
      </c>
      <c r="G12" s="11">
        <f> 20% × Defom 5800F 153.000 + 80% × Butyl Acetate 34.000 — 10/09/2026 ()</f>
        <v/>
      </c>
      <c r="H12" s="12" t="n">
        <v>250</v>
      </c>
    </row>
    <row r="13">
      <c r="A13" s="13" t="inlineStr"/>
      <c r="B13" s="13" t="inlineStr">
        <is>
          <t>TỔNG</t>
        </is>
      </c>
      <c r="C13" s="13" t="n">
        <v>346.9999999999999</v>
      </c>
      <c r="D13" s="13" t="n">
        <v>100</v>
      </c>
      <c r="E13" s="13" t="n">
        <v>1000</v>
      </c>
      <c r="F13" s="13" t="inlineStr"/>
      <c r="G13" s="13" t="inlineStr"/>
      <c r="H13" s="14" t="n">
        <v>71520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2" customWidth="1" min="3" max="3"/>
    <col width="9" customWidth="1" min="4" max="4"/>
    <col width="14" customWidth="1" min="5" max="5"/>
    <col width="12" customWidth="1" min="6" max="6"/>
    <col width="44" customWidth="1" min="7" max="7"/>
    <col width="16" customWidth="1" min="8" max="8"/>
  </cols>
  <sheetData>
    <row r="1">
      <c r="A1" s="6" t="inlineStr">
        <is>
          <t>CHI TIẾT: BT 02S MTC trắng</t>
        </is>
      </c>
    </row>
    <row r="2">
      <c r="A2" s="2" t="inlineStr">
        <is>
          <t>Tổng khối lượng phiếu: 303.4 g = 100,00%</t>
        </is>
      </c>
    </row>
    <row r="4">
      <c r="A4" s="7" t="inlineStr">
        <is>
          <t>STT</t>
        </is>
      </c>
      <c r="B4" s="7" t="inlineStr">
        <is>
          <t>Nguyên liệu</t>
        </is>
      </c>
      <c r="C4" s="7" t="inlineStr">
        <is>
          <t>KL (g/phiếu)</t>
        </is>
      </c>
      <c r="D4" s="7" t="inlineStr">
        <is>
          <t>%KL</t>
        </is>
      </c>
      <c r="E4" s="7" t="inlineStr">
        <is>
          <t>KL quy về 1 kg (g)</t>
        </is>
      </c>
      <c r="F4" s="7" t="inlineStr">
        <is>
          <t>Giá (đ/kg)</t>
        </is>
      </c>
      <c r="G4" s="7" t="inlineStr">
        <is>
          <t>Nguồn + ngày</t>
        </is>
      </c>
      <c r="H4" s="7" t="inlineStr">
        <is>
          <t>Thành tiền cho 1 kg (đ)</t>
        </is>
      </c>
    </row>
    <row r="5">
      <c r="A5" s="11" t="n">
        <v>1</v>
      </c>
      <c r="B5" s="11" t="inlineStr">
        <is>
          <t>BA123 50% (nBAc)</t>
        </is>
      </c>
      <c r="C5" s="11" t="n">
        <v>138.9</v>
      </c>
      <c r="D5" s="11" t="n">
        <v>45.78</v>
      </c>
      <c r="E5" s="11" t="n">
        <v>457.8</v>
      </c>
      <c r="F5" s="12" t="n">
        <v>99000</v>
      </c>
      <c r="G5" s="11" t="inlineStr">
        <is>
          <t>Tồn kho — 16/07/2026 ()</t>
        </is>
      </c>
      <c r="H5" s="12" t="n">
        <v>45323</v>
      </c>
    </row>
    <row r="6">
      <c r="A6" s="11" t="n">
        <v>2</v>
      </c>
      <c r="B6" s="11" t="inlineStr">
        <is>
          <t>NR100</t>
        </is>
      </c>
      <c r="C6" s="11" t="n">
        <v>10.2</v>
      </c>
      <c r="D6" s="11" t="n">
        <v>3.36</v>
      </c>
      <c r="E6" s="11" t="n">
        <v>33.6</v>
      </c>
      <c r="F6" s="12" t="n">
        <v>34000</v>
      </c>
      <c r="G6" s="11" t="inlineStr">
        <is>
          <t>Giá báo NCC TOP — 22/09/2026 ()</t>
        </is>
      </c>
      <c r="H6" s="12" t="n">
        <v>1143</v>
      </c>
    </row>
    <row r="7">
      <c r="A7" s="11" t="n">
        <v>3</v>
      </c>
      <c r="B7" s="11" t="inlineStr">
        <is>
          <t>BYK 110 (Disperbyk 110)</t>
        </is>
      </c>
      <c r="C7" s="11" t="n">
        <v>0.3</v>
      </c>
      <c r="D7" s="11" t="n">
        <v>0.1</v>
      </c>
      <c r="E7" s="11" t="n">
        <v>1</v>
      </c>
      <c r="F7" s="12" t="n">
        <v>423000</v>
      </c>
      <c r="G7" s="11" t="inlineStr">
        <is>
          <t>Giá báo — 14/09/2026 ()</t>
        </is>
      </c>
      <c r="H7" s="12" t="n">
        <v>418</v>
      </c>
    </row>
    <row r="8">
      <c r="A8" s="11" t="n">
        <v>4</v>
      </c>
      <c r="B8" s="11" t="inlineStr">
        <is>
          <t>Titan R628</t>
        </is>
      </c>
      <c r="C8" s="11" t="n">
        <v>50</v>
      </c>
      <c r="D8" s="11" t="n">
        <v>16.48</v>
      </c>
      <c r="E8" s="11" t="n">
        <v>164.8</v>
      </c>
      <c r="F8" s="12" t="n">
        <v>59500</v>
      </c>
      <c r="G8" s="11" t="inlineStr">
        <is>
          <t>Giá báo — 11/09/2026 ()</t>
        </is>
      </c>
      <c r="H8" s="12" t="n">
        <v>9806</v>
      </c>
    </row>
    <row r="9">
      <c r="A9" s="11" t="n">
        <v>5</v>
      </c>
      <c r="B9" s="11" t="inlineStr">
        <is>
          <t>Zinc photphat</t>
        </is>
      </c>
      <c r="C9" s="11" t="n">
        <v>6.9</v>
      </c>
      <c r="D9" s="11" t="n">
        <v>2.27</v>
      </c>
      <c r="E9" s="11" t="n">
        <v>22.7</v>
      </c>
      <c r="F9" s="12" t="n">
        <v>130000</v>
      </c>
      <c r="G9" s="11" t="inlineStr">
        <is>
          <t>Giá báo — 05/09/2026 ()</t>
        </is>
      </c>
      <c r="H9" s="12" t="n">
        <v>2956</v>
      </c>
    </row>
    <row r="10">
      <c r="A10" s="11" t="n">
        <v>6</v>
      </c>
      <c r="B10" s="11" t="inlineStr">
        <is>
          <t>HS268A (bột talc HSK-268A)</t>
        </is>
      </c>
      <c r="C10" s="11" t="n">
        <v>10.1</v>
      </c>
      <c r="D10" s="11" t="n">
        <v>3.33</v>
      </c>
      <c r="E10" s="11" t="n">
        <v>33.3</v>
      </c>
      <c r="F10" s="12" t="n">
        <v>13100</v>
      </c>
      <c r="G10" s="11" t="inlineStr">
        <is>
          <t>CSDL + bảng giá (Đặt hàng, 25.000 kg) — 29/08/2026 ()</t>
        </is>
      </c>
      <c r="H10" s="12" t="n">
        <v>436</v>
      </c>
    </row>
    <row r="11">
      <c r="A11" s="11" t="n">
        <v>7</v>
      </c>
      <c r="B11" s="11" t="inlineStr">
        <is>
          <t>nBAc / NBAc (butyl acetate)</t>
        </is>
      </c>
      <c r="C11" s="11" t="n">
        <v>10.6</v>
      </c>
      <c r="D11" s="11" t="n">
        <v>3.49</v>
      </c>
      <c r="E11" s="11" t="n">
        <v>34.9</v>
      </c>
      <c r="F11" s="12" t="n">
        <v>34000</v>
      </c>
      <c r="G11" s="11" t="inlineStr">
        <is>
          <t>Giá báo NCC GIA ANH — 22/09/2026 ()</t>
        </is>
      </c>
      <c r="H11" s="12" t="n">
        <v>1188</v>
      </c>
    </row>
    <row r="12">
      <c r="A12" s="11" t="n">
        <v>8</v>
      </c>
      <c r="B12" s="11" t="inlineStr">
        <is>
          <t>P220X (1-2Xy)</t>
        </is>
      </c>
      <c r="C12" s="11" t="n">
        <v>3</v>
      </c>
      <c r="D12" s="11" t="n">
        <v>0.99</v>
      </c>
      <c r="E12" s="11" t="n">
        <v>9.9</v>
      </c>
      <c r="F12" s="12" t="n">
        <v>49467</v>
      </c>
      <c r="G12" s="11">
        <f> (Thixatrol P230X 88.000 + 2 × Xylene 30.200)/3 — giả định P220X ≈ P230X — 10/09/2026 (giả định)</f>
        <v/>
      </c>
      <c r="H12" s="12" t="n">
        <v>489</v>
      </c>
    </row>
    <row r="13">
      <c r="A13" s="11" t="n">
        <v>9</v>
      </c>
      <c r="B13" s="11" t="inlineStr">
        <is>
          <t>AK60 (= Resin 606)</t>
        </is>
      </c>
      <c r="C13" s="11" t="n">
        <v>69.5</v>
      </c>
      <c r="D13" s="11" t="n">
        <v>22.91</v>
      </c>
      <c r="E13" s="11" t="n">
        <v>229.1</v>
      </c>
      <c r="F13" s="12" t="n">
        <v>64000</v>
      </c>
      <c r="G13" s="11" t="inlineStr">
        <is>
          <t>Giá báo (Resin 606) — 09/09/2026 (đã chốt AK60 = 606)</t>
        </is>
      </c>
      <c r="H13" s="12" t="n">
        <v>14661</v>
      </c>
    </row>
    <row r="14">
      <c r="A14" s="11" t="n">
        <v>10</v>
      </c>
      <c r="B14" s="11" t="inlineStr">
        <is>
          <t>142DA (Asconium 142 DA)</t>
        </is>
      </c>
      <c r="C14" s="11" t="n">
        <v>2.4</v>
      </c>
      <c r="D14" s="11" t="n">
        <v>0.79</v>
      </c>
      <c r="E14" s="11" t="n">
        <v>7.9</v>
      </c>
      <c r="F14" s="12" t="n">
        <v>296270</v>
      </c>
      <c r="G14" s="11" t="inlineStr">
        <is>
          <t>Tồn kho — 26/12/2017 (GIÁ CŨ 2017 — cần cập nhật)</t>
        </is>
      </c>
      <c r="H14" s="12" t="n">
        <v>2344</v>
      </c>
    </row>
    <row r="15">
      <c r="A15" s="11" t="n">
        <v>11</v>
      </c>
      <c r="B15" s="11" t="inlineStr">
        <is>
          <t>5800F 20%</t>
        </is>
      </c>
      <c r="C15" s="11" t="n">
        <v>1.5</v>
      </c>
      <c r="D15" s="11" t="n">
        <v>0.49</v>
      </c>
      <c r="E15" s="11" t="n">
        <v>4.9</v>
      </c>
      <c r="F15" s="12" t="n">
        <v>57800</v>
      </c>
      <c r="G15" s="11">
        <f> 20% × Defom 5800F 153.000 + 80% × Butyl Acetate 34.000 — 10/09/2026 ()</f>
        <v/>
      </c>
      <c r="H15" s="12" t="n">
        <v>286</v>
      </c>
    </row>
    <row r="16">
      <c r="A16" s="13" t="inlineStr"/>
      <c r="B16" s="13" t="inlineStr">
        <is>
          <t>TỔNG</t>
        </is>
      </c>
      <c r="C16" s="13" t="n">
        <v>303.4</v>
      </c>
      <c r="D16" s="13" t="n">
        <v>100</v>
      </c>
      <c r="E16" s="13" t="n">
        <v>1000</v>
      </c>
      <c r="F16" s="13" t="inlineStr"/>
      <c r="G16" s="13" t="inlineStr"/>
      <c r="H16" s="14" t="n">
        <v>79050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2" customWidth="1" min="3" max="3"/>
    <col width="9" customWidth="1" min="4" max="4"/>
    <col width="14" customWidth="1" min="5" max="5"/>
    <col width="12" customWidth="1" min="6" max="6"/>
    <col width="44" customWidth="1" min="7" max="7"/>
    <col width="16" customWidth="1" min="8" max="8"/>
  </cols>
  <sheetData>
    <row r="1">
      <c r="A1" s="6" t="inlineStr">
        <is>
          <t>CHI TIẾT: Epoxy trắng M0110A</t>
        </is>
      </c>
    </row>
    <row r="2">
      <c r="A2" s="2" t="inlineStr">
        <is>
          <t>Tổng khối lượng phiếu: 314.0 g = 100,00%</t>
        </is>
      </c>
    </row>
    <row r="4">
      <c r="A4" s="7" t="inlineStr">
        <is>
          <t>STT</t>
        </is>
      </c>
      <c r="B4" s="7" t="inlineStr">
        <is>
          <t>Nguyên liệu</t>
        </is>
      </c>
      <c r="C4" s="7" t="inlineStr">
        <is>
          <t>KL (g/phiếu)</t>
        </is>
      </c>
      <c r="D4" s="7" t="inlineStr">
        <is>
          <t>%KL</t>
        </is>
      </c>
      <c r="E4" s="7" t="inlineStr">
        <is>
          <t>KL quy về 1 kg (g)</t>
        </is>
      </c>
      <c r="F4" s="7" t="inlineStr">
        <is>
          <t>Giá (đ/kg)</t>
        </is>
      </c>
      <c r="G4" s="7" t="inlineStr">
        <is>
          <t>Nguồn + ngày</t>
        </is>
      </c>
      <c r="H4" s="7" t="inlineStr">
        <is>
          <t>Thành tiền cho 1 kg (đ)</t>
        </is>
      </c>
    </row>
    <row r="5">
      <c r="A5" s="11" t="n">
        <v>1</v>
      </c>
      <c r="B5" s="11" t="inlineStr">
        <is>
          <t>Epikote 828</t>
        </is>
      </c>
      <c r="C5" s="11" t="n">
        <v>63.7</v>
      </c>
      <c r="D5" s="11" t="n">
        <v>20.29</v>
      </c>
      <c r="E5" s="11" t="n">
        <v>202.9</v>
      </c>
      <c r="F5" s="12" t="n">
        <v>68000</v>
      </c>
      <c r="G5" s="11" t="inlineStr">
        <is>
          <t>Tồn kho — 23/11/2017 (GIÁ CŨ 2017 — cần cập nhật)</t>
        </is>
      </c>
      <c r="H5" s="12" t="n">
        <v>13795</v>
      </c>
    </row>
    <row r="6">
      <c r="A6" s="11" t="n">
        <v>2</v>
      </c>
      <c r="B6" s="11" t="inlineStr">
        <is>
          <t>EAC</t>
        </is>
      </c>
      <c r="C6" s="11" t="n">
        <v>22.6</v>
      </c>
      <c r="D6" s="11" t="n">
        <v>7.2</v>
      </c>
      <c r="E6" s="11" t="n">
        <v>72</v>
      </c>
      <c r="F6" s="12" t="n">
        <v>28500</v>
      </c>
      <c r="G6" s="11" t="inlineStr">
        <is>
          <t>Giá báo GIA ANH/VÂN LONG — 22/09/2026 ()</t>
        </is>
      </c>
      <c r="H6" s="12" t="n">
        <v>2051</v>
      </c>
    </row>
    <row r="7">
      <c r="A7" s="11" t="n">
        <v>3</v>
      </c>
      <c r="B7" s="11" t="inlineStr">
        <is>
          <t>nBAc / NBAc (butyl acetate)</t>
        </is>
      </c>
      <c r="C7" s="11" t="n">
        <v>22.6</v>
      </c>
      <c r="D7" s="11" t="n">
        <v>7.2</v>
      </c>
      <c r="E7" s="11" t="n">
        <v>72</v>
      </c>
      <c r="F7" s="12" t="n">
        <v>34000</v>
      </c>
      <c r="G7" s="11" t="inlineStr">
        <is>
          <t>Giá báo NCC GIA ANH — 22/09/2026 ()</t>
        </is>
      </c>
      <c r="H7" s="12" t="n">
        <v>2447</v>
      </c>
    </row>
    <row r="8">
      <c r="A8" s="11" t="n">
        <v>4</v>
      </c>
      <c r="B8" s="11" t="inlineStr">
        <is>
          <t>CAB rắn</t>
        </is>
      </c>
      <c r="C8" s="11" t="n">
        <v>22.6</v>
      </c>
      <c r="D8" s="11" t="n">
        <v>7.2</v>
      </c>
      <c r="E8" s="11" t="n">
        <v>72</v>
      </c>
      <c r="F8" s="12" t="n">
        <v>338000</v>
      </c>
      <c r="G8" s="11" t="inlineStr">
        <is>
          <t>Giá báo — 10/09/2026 ()</t>
        </is>
      </c>
      <c r="H8" s="12" t="n">
        <v>24327</v>
      </c>
    </row>
    <row r="9">
      <c r="A9" s="11" t="n">
        <v>5</v>
      </c>
      <c r="B9" s="11" t="inlineStr">
        <is>
          <t>PMA</t>
        </is>
      </c>
      <c r="C9" s="11" t="n">
        <v>16.2</v>
      </c>
      <c r="D9" s="11" t="n">
        <v>5.16</v>
      </c>
      <c r="E9" s="11" t="n">
        <v>51.6</v>
      </c>
      <c r="F9" s="12" t="n">
        <v>24600</v>
      </c>
      <c r="G9" s="11" t="inlineStr">
        <is>
          <t>Giá đang sử dụng — 22/09/2026 ()</t>
        </is>
      </c>
      <c r="H9" s="12" t="n">
        <v>1269</v>
      </c>
    </row>
    <row r="10">
      <c r="A10" s="11" t="n">
        <v>6</v>
      </c>
      <c r="B10" s="11" t="inlineStr">
        <is>
          <t>HS268A (bột talc HSK-268A)</t>
        </is>
      </c>
      <c r="C10" s="11" t="n">
        <v>37</v>
      </c>
      <c r="D10" s="11" t="n">
        <v>11.78</v>
      </c>
      <c r="E10" s="11" t="n">
        <v>117.8</v>
      </c>
      <c r="F10" s="12" t="n">
        <v>13100</v>
      </c>
      <c r="G10" s="11" t="inlineStr">
        <is>
          <t>CSDL + bảng giá (Đặt hàng, 25.000 kg) — 29/08/2026 ()</t>
        </is>
      </c>
      <c r="H10" s="12" t="n">
        <v>1544</v>
      </c>
    </row>
    <row r="11">
      <c r="A11" s="11" t="n">
        <v>7</v>
      </c>
      <c r="B11" s="11" t="inlineStr">
        <is>
          <t>JH10 (glass powder)</t>
        </is>
      </c>
      <c r="C11" s="11" t="n">
        <v>16.7</v>
      </c>
      <c r="D11" s="11" t="n">
        <v>5.32</v>
      </c>
      <c r="E11" s="11" t="n">
        <v>53.2</v>
      </c>
      <c r="F11" s="12" t="n">
        <v>61800</v>
      </c>
      <c r="G11" s="11" t="inlineStr">
        <is>
          <t>Giá báo (FCL) — 14/09/2026 ()</t>
        </is>
      </c>
      <c r="H11" s="12" t="n">
        <v>3287</v>
      </c>
    </row>
    <row r="12">
      <c r="A12" s="11" t="n">
        <v>8</v>
      </c>
      <c r="B12" s="11" t="inlineStr">
        <is>
          <t>Titan R628</t>
        </is>
      </c>
      <c r="C12" s="11" t="n">
        <v>71.5</v>
      </c>
      <c r="D12" s="11" t="n">
        <v>22.77</v>
      </c>
      <c r="E12" s="11" t="n">
        <v>227.7</v>
      </c>
      <c r="F12" s="12" t="n">
        <v>59500</v>
      </c>
      <c r="G12" s="11" t="inlineStr">
        <is>
          <t>Giá báo — 11/09/2026 ()</t>
        </is>
      </c>
      <c r="H12" s="12" t="n">
        <v>13549</v>
      </c>
    </row>
    <row r="13">
      <c r="A13" s="11" t="n">
        <v>9</v>
      </c>
      <c r="B13" s="11" t="inlineStr">
        <is>
          <t>TO 8120M</t>
        </is>
      </c>
      <c r="C13" s="11" t="n">
        <v>3.5</v>
      </c>
      <c r="D13" s="11" t="n">
        <v>1.11</v>
      </c>
      <c r="E13" s="11" t="n">
        <v>11.1</v>
      </c>
      <c r="F13" s="12" t="n">
        <v>245500</v>
      </c>
      <c r="G13" s="11" t="inlineStr">
        <is>
          <t>Giá báo — 03/09/2026 ()</t>
        </is>
      </c>
      <c r="H13" s="12" t="n">
        <v>2736</v>
      </c>
    </row>
    <row r="14">
      <c r="A14" s="11" t="n">
        <v>10</v>
      </c>
      <c r="B14" s="11" t="inlineStr">
        <is>
          <t>NR100</t>
        </is>
      </c>
      <c r="C14" s="11" t="n">
        <v>16.5</v>
      </c>
      <c r="D14" s="11" t="n">
        <v>5.25</v>
      </c>
      <c r="E14" s="11" t="n">
        <v>52.5</v>
      </c>
      <c r="F14" s="12" t="n">
        <v>34000</v>
      </c>
      <c r="G14" s="11" t="inlineStr">
        <is>
          <t>Giá báo NCC TOP — 22/09/2026 ()</t>
        </is>
      </c>
      <c r="H14" s="12" t="n">
        <v>1787</v>
      </c>
    </row>
    <row r="15">
      <c r="A15" s="11" t="n">
        <v>11</v>
      </c>
      <c r="B15" s="11" t="inlineStr">
        <is>
          <t>P220X (1-2Xy)</t>
        </is>
      </c>
      <c r="C15" s="11" t="n">
        <v>3.3</v>
      </c>
      <c r="D15" s="11" t="n">
        <v>1.05</v>
      </c>
      <c r="E15" s="11" t="n">
        <v>10.5</v>
      </c>
      <c r="F15" s="12" t="n">
        <v>49467</v>
      </c>
      <c r="G15" s="11">
        <f> (Thixatrol P230X 88.000 + 2 × Xylene 30.200)/3 — giả định P220X ≈ P230X — 10/09/2026 (giả định)</f>
        <v/>
      </c>
      <c r="H15" s="12" t="n">
        <v>520</v>
      </c>
    </row>
    <row r="16">
      <c r="A16" s="11" t="n">
        <v>12</v>
      </c>
      <c r="B16" s="11" t="inlineStr">
        <is>
          <t>KL245 (Tego Wet KL 245)</t>
        </is>
      </c>
      <c r="C16" s="11" t="n">
        <v>0.6</v>
      </c>
      <c r="D16" s="11" t="n">
        <v>0.19</v>
      </c>
      <c r="E16" s="11" t="n">
        <v>1.9</v>
      </c>
      <c r="F16" s="12" t="n">
        <v>454000</v>
      </c>
      <c r="G16" s="11" t="inlineStr">
        <is>
          <t>Giá báo — 09/09/2026 ()</t>
        </is>
      </c>
      <c r="H16" s="12" t="n">
        <v>868</v>
      </c>
    </row>
    <row r="17">
      <c r="A17" s="11" t="n">
        <v>13</v>
      </c>
      <c r="B17" s="11" t="inlineStr">
        <is>
          <t>Tego 415 20%</t>
        </is>
      </c>
      <c r="C17" s="11" t="n">
        <v>3</v>
      </c>
      <c r="D17" s="11" t="n">
        <v>0.96</v>
      </c>
      <c r="E17" s="11" t="n">
        <v>9.6</v>
      </c>
      <c r="F17" s="12" t="n">
        <v>80200</v>
      </c>
      <c r="G17" s="11">
        <f> 20% × Glide 415 265.000 + 80% × Butyl Acetate 34.000 — 09/09/2026 (đã chốt 20%)</f>
        <v/>
      </c>
      <c r="H17" s="12" t="n">
        <v>766</v>
      </c>
    </row>
    <row r="18">
      <c r="A18" s="11" t="n">
        <v>14</v>
      </c>
      <c r="B18" s="11" t="inlineStr">
        <is>
          <t>N-Butanol</t>
        </is>
      </c>
      <c r="C18" s="11" t="n">
        <v>13</v>
      </c>
      <c r="D18" s="11" t="n">
        <v>4.14</v>
      </c>
      <c r="E18" s="11" t="n">
        <v>41.4</v>
      </c>
      <c r="F18" s="12" t="n">
        <v>43200</v>
      </c>
      <c r="G18" s="11" t="inlineStr">
        <is>
          <t>Giá báo NCC THIÊN NGHĨA — 22/09/2026 ()</t>
        </is>
      </c>
      <c r="H18" s="12" t="n">
        <v>1789</v>
      </c>
    </row>
    <row r="19">
      <c r="A19" s="11" t="n">
        <v>15</v>
      </c>
      <c r="B19" s="11" t="inlineStr">
        <is>
          <t>5800F 20%</t>
        </is>
      </c>
      <c r="C19" s="11" t="n">
        <v>1.2</v>
      </c>
      <c r="D19" s="11" t="n">
        <v>0.38</v>
      </c>
      <c r="E19" s="11" t="n">
        <v>3.8</v>
      </c>
      <c r="F19" s="12" t="n">
        <v>57800</v>
      </c>
      <c r="G19" s="11">
        <f> 20% × Defom 5800F 153.000 + 80% × Butyl Acetate 34.000 — 10/09/2026 ()</f>
        <v/>
      </c>
      <c r="H19" s="12" t="n">
        <v>221</v>
      </c>
    </row>
    <row r="20">
      <c r="A20" s="13" t="inlineStr"/>
      <c r="B20" s="13" t="inlineStr">
        <is>
          <t>TỔNG</t>
        </is>
      </c>
      <c r="C20" s="13" t="n">
        <v>314</v>
      </c>
      <c r="D20" s="13" t="n">
        <v>100</v>
      </c>
      <c r="E20" s="13" t="n">
        <v>1000</v>
      </c>
      <c r="F20" s="13" t="inlineStr"/>
      <c r="G20" s="13" t="inlineStr"/>
      <c r="H20" s="14" t="n">
        <v>70955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2" customWidth="1" min="3" max="3"/>
    <col width="9" customWidth="1" min="4" max="4"/>
    <col width="14" customWidth="1" min="5" max="5"/>
    <col width="12" customWidth="1" min="6" max="6"/>
    <col width="44" customWidth="1" min="7" max="7"/>
    <col width="16" customWidth="1" min="8" max="8"/>
  </cols>
  <sheetData>
    <row r="1">
      <c r="A1" s="6" t="inlineStr">
        <is>
          <t>CHI TIẾT: Chất đóng rắn (M0110A)</t>
        </is>
      </c>
    </row>
    <row r="2">
      <c r="A2" s="2" t="inlineStr">
        <is>
          <t>Tổng khối lượng phiếu: 100.0 g = 100,00%</t>
        </is>
      </c>
    </row>
    <row r="4">
      <c r="A4" s="7" t="inlineStr">
        <is>
          <t>STT</t>
        </is>
      </c>
      <c r="B4" s="7" t="inlineStr">
        <is>
          <t>Nguyên liệu</t>
        </is>
      </c>
      <c r="C4" s="7" t="inlineStr">
        <is>
          <t>KL (g/phiếu)</t>
        </is>
      </c>
      <c r="D4" s="7" t="inlineStr">
        <is>
          <t>%KL</t>
        </is>
      </c>
      <c r="E4" s="7" t="inlineStr">
        <is>
          <t>KL quy về 1 kg (g)</t>
        </is>
      </c>
      <c r="F4" s="7" t="inlineStr">
        <is>
          <t>Giá (đ/kg)</t>
        </is>
      </c>
      <c r="G4" s="7" t="inlineStr">
        <is>
          <t>Nguồn + ngày</t>
        </is>
      </c>
      <c r="H4" s="7" t="inlineStr">
        <is>
          <t>Thành tiền cho 1 kg (đ)</t>
        </is>
      </c>
    </row>
    <row r="5">
      <c r="A5" s="11" t="n">
        <v>1</v>
      </c>
      <c r="B5" s="11" t="inlineStr">
        <is>
          <t>D230</t>
        </is>
      </c>
      <c r="C5" s="11" t="n">
        <v>80</v>
      </c>
      <c r="D5" s="11" t="n">
        <v>80</v>
      </c>
      <c r="E5" s="11" t="n">
        <v>800</v>
      </c>
      <c r="F5" s="12" t="n">
        <v>125180</v>
      </c>
      <c r="G5" s="11" t="inlineStr">
        <is>
          <t>Tồn kho — 09/10/2017 (GIÁ CŨ 2017 — cần cập nhật)</t>
        </is>
      </c>
      <c r="H5" s="12" t="n">
        <v>100144</v>
      </c>
    </row>
    <row r="6">
      <c r="A6" s="11" t="n">
        <v>2</v>
      </c>
      <c r="B6" s="11" t="inlineStr">
        <is>
          <t>A125</t>
        </is>
      </c>
      <c r="C6" s="11" t="n">
        <v>5</v>
      </c>
      <c r="D6" s="11" t="n">
        <v>5</v>
      </c>
      <c r="E6" s="11" t="n">
        <v>50</v>
      </c>
      <c r="F6" s="12" t="n">
        <v>81818</v>
      </c>
      <c r="G6" s="11" t="inlineStr">
        <is>
          <t>Tồn kho dư đầu — 2017 (GIÁ CŨ — cần cập nhật)</t>
        </is>
      </c>
      <c r="H6" s="12" t="n">
        <v>4091</v>
      </c>
    </row>
    <row r="7">
      <c r="A7" s="11" t="n">
        <v>3</v>
      </c>
      <c r="B7" s="11" t="inlineStr">
        <is>
          <t>HI-54K</t>
        </is>
      </c>
      <c r="C7" s="11" t="n">
        <v>15</v>
      </c>
      <c r="D7" s="11" t="n">
        <v>15</v>
      </c>
      <c r="E7" s="11" t="n">
        <v>150</v>
      </c>
      <c r="F7" s="12" t="n">
        <v>95000</v>
      </c>
      <c r="G7" s="11" t="inlineStr">
        <is>
          <t>Anh Minh cho — 01/10/2026 ()</t>
        </is>
      </c>
      <c r="H7" s="12" t="n">
        <v>14250</v>
      </c>
    </row>
    <row r="8">
      <c r="A8" s="13" t="inlineStr"/>
      <c r="B8" s="13" t="inlineStr">
        <is>
          <t>TỔNG</t>
        </is>
      </c>
      <c r="C8" s="13" t="n">
        <v>100</v>
      </c>
      <c r="D8" s="13" t="n">
        <v>100</v>
      </c>
      <c r="E8" s="13" t="n">
        <v>1000</v>
      </c>
      <c r="F8" s="13" t="inlineStr"/>
      <c r="G8" s="13" t="inlineStr"/>
      <c r="H8" s="14" t="n">
        <v>118485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2" customWidth="1" min="3" max="3"/>
    <col width="9" customWidth="1" min="4" max="4"/>
    <col width="14" customWidth="1" min="5" max="5"/>
    <col width="12" customWidth="1" min="6" max="6"/>
    <col width="44" customWidth="1" min="7" max="7"/>
    <col width="16" customWidth="1" min="8" max="8"/>
  </cols>
  <sheetData>
    <row r="1">
      <c r="A1" s="6" t="inlineStr">
        <is>
          <t>CHI TIẾT: Bóng Aspatic (BS)</t>
        </is>
      </c>
    </row>
    <row r="2">
      <c r="A2" s="2" t="inlineStr">
        <is>
          <t>Tổng khối lượng phiếu: 102.8 g = 100,00%</t>
        </is>
      </c>
    </row>
    <row r="4">
      <c r="A4" s="7" t="inlineStr">
        <is>
          <t>STT</t>
        </is>
      </c>
      <c r="B4" s="7" t="inlineStr">
        <is>
          <t>Nguyên liệu</t>
        </is>
      </c>
      <c r="C4" s="7" t="inlineStr">
        <is>
          <t>KL (g/phiếu)</t>
        </is>
      </c>
      <c r="D4" s="7" t="inlineStr">
        <is>
          <t>%KL</t>
        </is>
      </c>
      <c r="E4" s="7" t="inlineStr">
        <is>
          <t>KL quy về 1 kg (g)</t>
        </is>
      </c>
      <c r="F4" s="7" t="inlineStr">
        <is>
          <t>Giá (đ/kg)</t>
        </is>
      </c>
      <c r="G4" s="7" t="inlineStr">
        <is>
          <t>Nguồn + ngày</t>
        </is>
      </c>
      <c r="H4" s="7" t="inlineStr">
        <is>
          <t>Thành tiền cho 1 kg (đ)</t>
        </is>
      </c>
    </row>
    <row r="5">
      <c r="A5" s="11" t="n">
        <v>1</v>
      </c>
      <c r="B5" s="11" t="inlineStr">
        <is>
          <t>NH 1420C</t>
        </is>
      </c>
      <c r="C5" s="11" t="n">
        <v>50</v>
      </c>
      <c r="D5" s="11" t="n">
        <v>48.64</v>
      </c>
      <c r="E5" s="11" t="n">
        <v>486.4</v>
      </c>
      <c r="F5" s="12" t="n">
        <v>162780</v>
      </c>
      <c r="G5" s="11" t="inlineStr">
        <is>
          <t>Anh Minh cho (6 USD) × tỷ giá 27.130 — 01/10/2026 ()</t>
        </is>
      </c>
      <c r="H5" s="12" t="n">
        <v>79173</v>
      </c>
    </row>
    <row r="6">
      <c r="A6" s="11" t="n">
        <v>2</v>
      </c>
      <c r="B6" s="11" t="inlineStr">
        <is>
          <t>nBAc / NBAc (butyl acetate)</t>
        </is>
      </c>
      <c r="C6" s="11" t="n">
        <v>30</v>
      </c>
      <c r="D6" s="11" t="n">
        <v>29.18</v>
      </c>
      <c r="E6" s="11" t="n">
        <v>291.8</v>
      </c>
      <c r="F6" s="12" t="n">
        <v>34000</v>
      </c>
      <c r="G6" s="11" t="inlineStr">
        <is>
          <t>Giá báo NCC GIA ANH — 22/09/2026 ()</t>
        </is>
      </c>
      <c r="H6" s="12" t="n">
        <v>9922</v>
      </c>
    </row>
    <row r="7">
      <c r="A7" s="11" t="n">
        <v>3</v>
      </c>
      <c r="B7" s="11" t="inlineStr">
        <is>
          <t>Tego 415 20%</t>
        </is>
      </c>
      <c r="C7" s="11" t="n">
        <v>2.5</v>
      </c>
      <c r="D7" s="11" t="n">
        <v>2.43</v>
      </c>
      <c r="E7" s="11" t="n">
        <v>24.3</v>
      </c>
      <c r="F7" s="12" t="n">
        <v>80200</v>
      </c>
      <c r="G7" s="11">
        <f> 20% × Glide 415 265.000 + 80% × Butyl Acetate 34.000 — 09/09/2026 (đã chốt 20%)</f>
        <v/>
      </c>
      <c r="H7" s="12" t="n">
        <v>1950</v>
      </c>
    </row>
    <row r="8">
      <c r="A8" s="11" t="n">
        <v>4</v>
      </c>
      <c r="B8" s="11" t="inlineStr">
        <is>
          <t>KL245 (Tego Wet KL 245)</t>
        </is>
      </c>
      <c r="C8" s="11" t="n">
        <v>0.3</v>
      </c>
      <c r="D8" s="11" t="n">
        <v>0.29</v>
      </c>
      <c r="E8" s="11" t="n">
        <v>2.9</v>
      </c>
      <c r="F8" s="12" t="n">
        <v>454000</v>
      </c>
      <c r="G8" s="11" t="inlineStr">
        <is>
          <t>Giá báo — 09/09/2026 ()</t>
        </is>
      </c>
      <c r="H8" s="12" t="n">
        <v>1325</v>
      </c>
    </row>
    <row r="9">
      <c r="A9" s="11" t="n">
        <v>5</v>
      </c>
      <c r="B9" s="11" t="inlineStr">
        <is>
          <t>nBAc / NBAc (butyl acetate)</t>
        </is>
      </c>
      <c r="C9" s="11" t="n">
        <v>20</v>
      </c>
      <c r="D9" s="11" t="n">
        <v>19.46</v>
      </c>
      <c r="E9" s="11" t="n">
        <v>194.6</v>
      </c>
      <c r="F9" s="12" t="n">
        <v>34000</v>
      </c>
      <c r="G9" s="11" t="inlineStr">
        <is>
          <t>Giá báo NCC GIA ANH — 22/09/2026 ()</t>
        </is>
      </c>
      <c r="H9" s="12" t="n">
        <v>6615</v>
      </c>
    </row>
    <row r="10">
      <c r="A10" s="13" t="inlineStr"/>
      <c r="B10" s="13" t="inlineStr">
        <is>
          <t>TỔNG</t>
        </is>
      </c>
      <c r="C10" s="13" t="n">
        <v>102.8</v>
      </c>
      <c r="D10" s="13" t="n">
        <v>100</v>
      </c>
      <c r="E10" s="13" t="n">
        <v>1000</v>
      </c>
      <c r="F10" s="13" t="inlineStr"/>
      <c r="G10" s="13" t="inlineStr"/>
      <c r="H10" s="14" t="n">
        <v>98985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2" customWidth="1" min="3" max="3"/>
    <col width="9" customWidth="1" min="4" max="4"/>
    <col width="14" customWidth="1" min="5" max="5"/>
    <col width="12" customWidth="1" min="6" max="6"/>
    <col width="44" customWidth="1" min="7" max="7"/>
    <col width="16" customWidth="1" min="8" max="8"/>
  </cols>
  <sheetData>
    <row r="1">
      <c r="A1" s="6" t="inlineStr">
        <is>
          <t>CHI TIẾT: Đóng rắn N3390</t>
        </is>
      </c>
    </row>
    <row r="2">
      <c r="A2" s="2" t="inlineStr">
        <is>
          <t>Tổng khối lượng phiếu: 100.0 g = 100,00%</t>
        </is>
      </c>
    </row>
    <row r="4">
      <c r="A4" s="7" t="inlineStr">
        <is>
          <t>STT</t>
        </is>
      </c>
      <c r="B4" s="7" t="inlineStr">
        <is>
          <t>Nguyên liệu</t>
        </is>
      </c>
      <c r="C4" s="7" t="inlineStr">
        <is>
          <t>KL (g/phiếu)</t>
        </is>
      </c>
      <c r="D4" s="7" t="inlineStr">
        <is>
          <t>%KL</t>
        </is>
      </c>
      <c r="E4" s="7" t="inlineStr">
        <is>
          <t>KL quy về 1 kg (g)</t>
        </is>
      </c>
      <c r="F4" s="7" t="inlineStr">
        <is>
          <t>Giá (đ/kg)</t>
        </is>
      </c>
      <c r="G4" s="7" t="inlineStr">
        <is>
          <t>Nguồn + ngày</t>
        </is>
      </c>
      <c r="H4" s="7" t="inlineStr">
        <is>
          <t>Thành tiền cho 1 kg (đ)</t>
        </is>
      </c>
    </row>
    <row r="5">
      <c r="A5" s="11" t="n">
        <v>1</v>
      </c>
      <c r="B5" s="11" t="inlineStr">
        <is>
          <t>N3390</t>
        </is>
      </c>
      <c r="C5" s="11" t="n">
        <v>100</v>
      </c>
      <c r="D5" s="11" t="n">
        <v>100</v>
      </c>
      <c r="E5" s="11" t="n">
        <v>1000</v>
      </c>
      <c r="F5" s="12" t="n">
        <v>136000</v>
      </c>
      <c r="G5" s="11" t="inlineStr">
        <is>
          <t>Dùng Desmodur Ultra N3300 — anh chốt 01/10/2026 — 05/09/2026 (chốt)</t>
        </is>
      </c>
      <c r="H5" s="12" t="n">
        <v>136000</v>
      </c>
    </row>
    <row r="6">
      <c r="A6" s="13" t="inlineStr"/>
      <c r="B6" s="13" t="inlineStr">
        <is>
          <t>TỔNG</t>
        </is>
      </c>
      <c r="C6" s="13" t="n">
        <v>100</v>
      </c>
      <c r="D6" s="13" t="n">
        <v>100</v>
      </c>
      <c r="E6" s="13" t="n">
        <v>1000</v>
      </c>
      <c r="F6" s="13" t="inlineStr"/>
      <c r="G6" s="13" t="inlineStr"/>
      <c r="H6" s="14" t="n">
        <v>136000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2" customWidth="1" min="3" max="3"/>
    <col width="9" customWidth="1" min="4" max="4"/>
    <col width="14" customWidth="1" min="5" max="5"/>
    <col width="12" customWidth="1" min="6" max="6"/>
    <col width="44" customWidth="1" min="7" max="7"/>
    <col width="16" customWidth="1" min="8" max="8"/>
  </cols>
  <sheetData>
    <row r="1">
      <c r="A1" s="6" t="inlineStr">
        <is>
          <t>CHI TIẾT: Dầu 2K</t>
        </is>
      </c>
    </row>
    <row r="2">
      <c r="A2" s="2" t="inlineStr">
        <is>
          <t>Tổng khối lượng phiếu: 136.2 g = 100,00%</t>
        </is>
      </c>
    </row>
    <row r="4">
      <c r="A4" s="7" t="inlineStr">
        <is>
          <t>STT</t>
        </is>
      </c>
      <c r="B4" s="7" t="inlineStr">
        <is>
          <t>Nguyên liệu</t>
        </is>
      </c>
      <c r="C4" s="7" t="inlineStr">
        <is>
          <t>KL (g/phiếu)</t>
        </is>
      </c>
      <c r="D4" s="7" t="inlineStr">
        <is>
          <t>%KL</t>
        </is>
      </c>
      <c r="E4" s="7" t="inlineStr">
        <is>
          <t>KL quy về 1 kg (g)</t>
        </is>
      </c>
      <c r="F4" s="7" t="inlineStr">
        <is>
          <t>Giá (đ/kg)</t>
        </is>
      </c>
      <c r="G4" s="7" t="inlineStr">
        <is>
          <t>Nguồn + ngày</t>
        </is>
      </c>
      <c r="H4" s="7" t="inlineStr">
        <is>
          <t>Thành tiền cho 1 kg (đ)</t>
        </is>
      </c>
    </row>
    <row r="5">
      <c r="A5" s="11" t="n">
        <v>1</v>
      </c>
      <c r="B5" s="11" t="inlineStr">
        <is>
          <t>Synocure 886-S70</t>
        </is>
      </c>
      <c r="C5" s="11" t="n">
        <v>75</v>
      </c>
      <c r="D5" s="11" t="n">
        <v>55.07</v>
      </c>
      <c r="E5" s="11" t="n">
        <v>550.7</v>
      </c>
      <c r="F5" s="12" t="n">
        <v>168206</v>
      </c>
      <c r="G5" s="11" t="inlineStr">
        <is>
          <t>Phiếu ghi tay trên phiếu NISO (6,2 USD) × tỷ giá 27.130 — 01/10/2026 ()</t>
        </is>
      </c>
      <c r="H5" s="12" t="n">
        <v>92624</v>
      </c>
    </row>
    <row r="6">
      <c r="A6" s="11" t="n">
        <v>2</v>
      </c>
      <c r="B6" s="11" t="inlineStr">
        <is>
          <t>PMA95</t>
        </is>
      </c>
      <c r="C6" s="11" t="n">
        <v>7.5</v>
      </c>
      <c r="D6" s="11" t="n">
        <v>5.51</v>
      </c>
      <c r="E6" s="11" t="n">
        <v>55.1</v>
      </c>
      <c r="F6" s="12" t="n">
        <v>24500</v>
      </c>
      <c r="G6" s="11" t="inlineStr">
        <is>
          <t>Tồn kho/Đặt hàng — 15/07/2026 ()</t>
        </is>
      </c>
      <c r="H6" s="12" t="n">
        <v>1349</v>
      </c>
    </row>
    <row r="7">
      <c r="A7" s="11" t="n">
        <v>3</v>
      </c>
      <c r="B7" s="11" t="inlineStr">
        <is>
          <t>NR100</t>
        </is>
      </c>
      <c r="C7" s="11" t="n">
        <v>15</v>
      </c>
      <c r="D7" s="11" t="n">
        <v>11.01</v>
      </c>
      <c r="E7" s="11" t="n">
        <v>110.1</v>
      </c>
      <c r="F7" s="12" t="n">
        <v>34000</v>
      </c>
      <c r="G7" s="11" t="inlineStr">
        <is>
          <t>Giá báo NCC TOP — 22/09/2026 ()</t>
        </is>
      </c>
      <c r="H7" s="12" t="n">
        <v>3744</v>
      </c>
    </row>
    <row r="8">
      <c r="A8" s="11" t="n">
        <v>4</v>
      </c>
      <c r="B8" s="11" t="inlineStr">
        <is>
          <t>C803 (Syloid C 803)</t>
        </is>
      </c>
      <c r="C8" s="11" t="n">
        <v>12</v>
      </c>
      <c r="D8" s="11" t="n">
        <v>8.81</v>
      </c>
      <c r="E8" s="11" t="n">
        <v>88.09999999999999</v>
      </c>
      <c r="F8" s="12" t="n">
        <v>151000</v>
      </c>
      <c r="G8" s="11" t="inlineStr">
        <is>
          <t>Đặt hàng (chất làm mờ W.R. Grace) — 18/06/2026 ()</t>
        </is>
      </c>
      <c r="H8" s="12" t="n">
        <v>13304</v>
      </c>
    </row>
    <row r="9">
      <c r="A9" s="11" t="n">
        <v>5</v>
      </c>
      <c r="B9" s="11" t="inlineStr">
        <is>
          <t>TO 8120M</t>
        </is>
      </c>
      <c r="C9" s="11" t="n">
        <v>3</v>
      </c>
      <c r="D9" s="11" t="n">
        <v>2.2</v>
      </c>
      <c r="E9" s="11" t="n">
        <v>22</v>
      </c>
      <c r="F9" s="12" t="n">
        <v>245500</v>
      </c>
      <c r="G9" s="11" t="inlineStr">
        <is>
          <t>Giá báo — 03/09/2026 ()</t>
        </is>
      </c>
      <c r="H9" s="12" t="n">
        <v>5407</v>
      </c>
    </row>
    <row r="10">
      <c r="A10" s="11" t="n">
        <v>6</v>
      </c>
      <c r="B10" s="11" t="inlineStr">
        <is>
          <t>P220X (1-2Xy)</t>
        </is>
      </c>
      <c r="C10" s="11" t="n">
        <v>3</v>
      </c>
      <c r="D10" s="11" t="n">
        <v>2.2</v>
      </c>
      <c r="E10" s="11" t="n">
        <v>22</v>
      </c>
      <c r="F10" s="12" t="n">
        <v>49467</v>
      </c>
      <c r="G10" s="11">
        <f> (Thixatrol P230X 88.000 + 2 × Xylene 30.200)/3 — giả định P220X ≈ P230X — 10/09/2026 (giả định)</f>
        <v/>
      </c>
      <c r="H10" s="12" t="n">
        <v>1090</v>
      </c>
    </row>
    <row r="11">
      <c r="A11" s="11" t="n">
        <v>7</v>
      </c>
      <c r="B11" s="11" t="inlineStr">
        <is>
          <t>Tego 415 20%</t>
        </is>
      </c>
      <c r="C11" s="11" t="n">
        <v>4.2</v>
      </c>
      <c r="D11" s="11" t="n">
        <v>3.08</v>
      </c>
      <c r="E11" s="11" t="n">
        <v>30.8</v>
      </c>
      <c r="F11" s="12" t="n">
        <v>80200</v>
      </c>
      <c r="G11" s="11">
        <f> 20% × Glide 415 265.000 + 80% × Butyl Acetate 34.000 — 09/09/2026 (đã chốt 20%)</f>
        <v/>
      </c>
      <c r="H11" s="12" t="n">
        <v>2473</v>
      </c>
    </row>
    <row r="12">
      <c r="A12" s="11" t="n">
        <v>8</v>
      </c>
      <c r="B12" s="11" t="inlineStr">
        <is>
          <t>5800F 20%</t>
        </is>
      </c>
      <c r="C12" s="11" t="n">
        <v>1.5</v>
      </c>
      <c r="D12" s="11" t="n">
        <v>1.1</v>
      </c>
      <c r="E12" s="11" t="n">
        <v>11</v>
      </c>
      <c r="F12" s="12" t="n">
        <v>57800</v>
      </c>
      <c r="G12" s="11">
        <f> 20% × Defom 5800F 153.000 + 80% × Butyl Acetate 34.000 — 10/09/2026 ()</f>
        <v/>
      </c>
      <c r="H12" s="12" t="n">
        <v>637</v>
      </c>
    </row>
    <row r="13">
      <c r="A13" s="11" t="n">
        <v>9</v>
      </c>
      <c r="B13" s="11" t="inlineStr">
        <is>
          <t>DBE</t>
        </is>
      </c>
      <c r="C13" s="11" t="n">
        <v>15</v>
      </c>
      <c r="D13" s="11" t="n">
        <v>11.01</v>
      </c>
      <c r="E13" s="11" t="n">
        <v>110.1</v>
      </c>
      <c r="F13" s="12" t="n">
        <v>38300</v>
      </c>
      <c r="G13" s="11" t="inlineStr">
        <is>
          <t>Giá báo NCC THIÊN NGHĨA — 22/09/2026 ()</t>
        </is>
      </c>
      <c r="H13" s="12" t="n">
        <v>4218</v>
      </c>
    </row>
    <row r="14">
      <c r="A14" s="13" t="inlineStr"/>
      <c r="B14" s="13" t="inlineStr">
        <is>
          <t>TỔNG</t>
        </is>
      </c>
      <c r="C14" s="13" t="n">
        <v>136.2</v>
      </c>
      <c r="D14" s="13" t="n">
        <v>100</v>
      </c>
      <c r="E14" s="13" t="n">
        <v>1000</v>
      </c>
      <c r="F14" s="13" t="inlineStr"/>
      <c r="G14" s="13" t="inlineStr"/>
      <c r="H14" s="14" t="n">
        <v>124847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2" customWidth="1" min="3" max="3"/>
    <col width="9" customWidth="1" min="4" max="4"/>
    <col width="14" customWidth="1" min="5" max="5"/>
    <col width="12" customWidth="1" min="6" max="6"/>
    <col width="44" customWidth="1" min="7" max="7"/>
    <col width="16" customWidth="1" min="8" max="8"/>
  </cols>
  <sheetData>
    <row r="1">
      <c r="A1" s="6" t="inlineStr">
        <is>
          <t>CHI TIẾT: Đóng rắn (Dầu 2K)</t>
        </is>
      </c>
    </row>
    <row r="2">
      <c r="A2" s="2" t="inlineStr">
        <is>
          <t>Tổng khối lượng phiếu: 100.0 g = 100,00%</t>
        </is>
      </c>
    </row>
    <row r="4">
      <c r="A4" s="7" t="inlineStr">
        <is>
          <t>STT</t>
        </is>
      </c>
      <c r="B4" s="7" t="inlineStr">
        <is>
          <t>Nguyên liệu</t>
        </is>
      </c>
      <c r="C4" s="7" t="inlineStr">
        <is>
          <t>KL (g/phiếu)</t>
        </is>
      </c>
      <c r="D4" s="7" t="inlineStr">
        <is>
          <t>%KL</t>
        </is>
      </c>
      <c r="E4" s="7" t="inlineStr">
        <is>
          <t>KL quy về 1 kg (g)</t>
        </is>
      </c>
      <c r="F4" s="7" t="inlineStr">
        <is>
          <t>Giá (đ/kg)</t>
        </is>
      </c>
      <c r="G4" s="7" t="inlineStr">
        <is>
          <t>Nguồn + ngày</t>
        </is>
      </c>
      <c r="H4" s="7" t="inlineStr">
        <is>
          <t>Thành tiền cho 1 kg (đ)</t>
        </is>
      </c>
    </row>
    <row r="5">
      <c r="A5" s="11" t="n">
        <v>1</v>
      </c>
      <c r="B5" s="11" t="inlineStr">
        <is>
          <t>Nhựa 828</t>
        </is>
      </c>
      <c r="C5" s="11" t="n">
        <v>80</v>
      </c>
      <c r="D5" s="11" t="n">
        <v>80</v>
      </c>
      <c r="E5" s="11" t="n">
        <v>800</v>
      </c>
      <c r="F5" s="12" t="n">
        <v>68000</v>
      </c>
      <c r="G5" s="11" t="inlineStr">
        <is>
          <t>Tồn kho — 23/11/2017 (GIÁ CŨ 2017 — cần cập nhật)</t>
        </is>
      </c>
      <c r="H5" s="12" t="n">
        <v>54400</v>
      </c>
    </row>
    <row r="6">
      <c r="A6" s="11" t="n">
        <v>2</v>
      </c>
      <c r="B6" s="11" t="inlineStr">
        <is>
          <t>NR100</t>
        </is>
      </c>
      <c r="C6" s="11" t="n">
        <v>20</v>
      </c>
      <c r="D6" s="11" t="n">
        <v>20</v>
      </c>
      <c r="E6" s="11" t="n">
        <v>200</v>
      </c>
      <c r="F6" s="12" t="n">
        <v>34000</v>
      </c>
      <c r="G6" s="11" t="inlineStr">
        <is>
          <t>Giá báo NCC TOP — 22/09/2026 ()</t>
        </is>
      </c>
      <c r="H6" s="12" t="n">
        <v>6800</v>
      </c>
    </row>
    <row r="7">
      <c r="A7" s="13" t="inlineStr"/>
      <c r="B7" s="13" t="inlineStr">
        <is>
          <t>TỔNG</t>
        </is>
      </c>
      <c r="C7" s="13" t="n">
        <v>100</v>
      </c>
      <c r="D7" s="13" t="n">
        <v>100</v>
      </c>
      <c r="E7" s="13" t="n">
        <v>1000</v>
      </c>
      <c r="F7" s="13" t="inlineStr"/>
      <c r="G7" s="13" t="inlineStr"/>
      <c r="H7" s="14" t="n">
        <v>61200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6" t="inlineStr">
        <is>
          <t>GHI CHÚ BỘ GIÁ 01/10/2026</t>
        </is>
      </c>
    </row>
    <row r="3" ht="30" customHeight="1">
      <c r="A3" s="15" t="inlineStr">
        <is>
          <t>• GIÁ DO CHỦ NHÀ CHO (không tra bảng): Synocure 886-S70 = 6,2 USD/kg · NH 1420C = 6 USD/kg · HI-54K = 95.000 · TXXT = 45.000. Quy đổi tỷ giá 27.130 VND/USD (suy từ Citrakyd 1721FA).</t>
        </is>
      </c>
    </row>
    <row r="4" ht="30" customHeight="1">
      <c r="A4" s="15" t="inlineStr">
        <is>
          <t>• ĐÃ CHỐT tên mã: HS268A = bột talc HSK-268A (13.100) · AK60 = Resin 606 (64.000) · C803 = Syloid C 803 (151.000) · N3390 = dùng Desmodur Ultra N3300 (136.000).</t>
        </is>
      </c>
    </row>
    <row r="5" ht="30" customHeight="1">
      <c r="A5" s="15" t="inlineStr">
        <is>
          <t>• HAI MÃ PHA SẴN: Tego 415 20% = 20% Glide 415 (265.000) + 80% Butyl Acetate (34.000) = 80.200 · Defom 5800F 20% = 20% Defom 5800F (153.000) + 80% Butyl Acetate = 57.800.</t>
        </is>
      </c>
    </row>
    <row r="6" ht="30" customHeight="1">
      <c r="A6" s="15" t="inlineStr">
        <is>
          <t>• P220X (1-2Xy) chưa có giá riêng trong bảng: tạm dùng Thixatrol P230X (88.000) pha Xylene 1:2 = 49.466.</t>
        </is>
      </c>
    </row>
    <row r="7" ht="30" customHeight="1">
      <c r="A7" s="15" t="inlineStr">
        <is>
          <t>• CÒN LẠI: (1) tỉ lệ lợi nhuận cho 4 mã có A &gt; 100.000 (NISO 103.313 · BS 122.338 · Dầu 2K 153.465 · Đóng rắn M0110A 145.808) — công thức nhà chỉ ghi +15% khi A &lt; 100.000; (2) mã Epoxy dùng pha NISO M2909C (đang trình 3 mức 74.000 / 100.000 / 150.000); (3) mã Epikote 828, D230, A125, 142DA, Nhựa 828 còn dùng giá tồn kho 2017 — cần cập nhật giá mới.</t>
        </is>
      </c>
    </row>
    <row r="8" ht="30" customHeight="1">
      <c r="A8" s="15" t="inlineStr">
        <is>
          <t>• BT 02S MTC &amp; BT 02S MTC trắng: theo anh chốt chỉ tính giá sơn, không cần tỉ lệ pha.</t>
        </is>
      </c>
    </row>
    <row r="9" ht="30" customHeight="1">
      <c r="A9" s="15" t="inlineStr">
        <is>
          <t>• Cách tính: giá vốn 1 kg = Σ(%KL trên phiếu × giá từng nguyên liệu). Giá bán theo công thức nhà: giá vốn → +2% hao hụt SX → +18% chi phí vận hành → +3.200 đ/kg bao bì = A → +15% lợi nhuận khi A &lt; 100.000.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2026-10-01T09:32:35Z</dcterms:created>
  <dcterms:modified xmlns:dcterms="http://purl.org/dc/terms/" xmlns:xsi="http://www.w3.org/2001/XMLSchema-instance" xsi:type="dcterms:W3CDTF">2026-10-01T09:32:35Z</dcterms:modified>
</cp:coreProperties>
</file>