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ther computers\My Laptop (1)\Claw 2\Nghien cuu\Tinh-Gia-Thanh\Dau Ha Noi\"/>
    </mc:Choice>
  </mc:AlternateContent>
  <xr:revisionPtr revIDLastSave="0" documentId="13_ncr:1_{B00D1613-F8C7-4CE8-9224-5A2D3AFAC43E}" xr6:coauthVersionLast="47" xr6:coauthVersionMax="47" xr10:uidLastSave="{00000000-0000-0000-0000-000000000000}"/>
  <bookViews>
    <workbookView xWindow="-120" yWindow="-120" windowWidth="25440" windowHeight="15270" activeTab="3" xr2:uid="{475E6AE3-5C0A-4916-85A1-2FEC7D64FB92}"/>
  </bookViews>
  <sheets>
    <sheet name="Sơn 1K" sheetId="2" r:id="rId1"/>
    <sheet name="Sơn NISO 2K" sheetId="1" r:id="rId2"/>
    <sheet name="Sơn nước" sheetId="3" r:id="rId3"/>
    <sheet name="DÂU BẢO QUẢN" sheetId="4" r:id="rId4"/>
    <sheet name="sơn epoxy trắng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5" l="1"/>
  <c r="D25" i="5"/>
  <c r="D26" i="5"/>
  <c r="D23" i="5"/>
  <c r="D18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3" i="5"/>
  <c r="C26" i="5"/>
  <c r="C18" i="5"/>
  <c r="B55" i="5"/>
  <c r="G54" i="5"/>
  <c r="F54" i="5"/>
  <c r="G53" i="5"/>
  <c r="F53" i="5"/>
  <c r="G52" i="5"/>
  <c r="G55" i="5" s="1"/>
  <c r="F52" i="5"/>
  <c r="F55" i="5" s="1"/>
  <c r="C56" i="5" s="1"/>
  <c r="C57" i="5" s="1"/>
  <c r="C58" i="5" s="1"/>
  <c r="C59" i="5" s="1"/>
  <c r="B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G45" i="5" s="1"/>
  <c r="D46" i="5" s="1"/>
  <c r="D47" i="5" s="1"/>
  <c r="D48" i="5" s="1"/>
  <c r="D49" i="5" s="1"/>
  <c r="F30" i="5"/>
  <c r="F45" i="5" s="1"/>
  <c r="C46" i="5" s="1"/>
  <c r="C47" i="5" s="1"/>
  <c r="C48" i="5" s="1"/>
  <c r="C49" i="5" s="1"/>
  <c r="D56" i="5" l="1"/>
  <c r="D57" i="5" s="1"/>
  <c r="D58" i="5" s="1"/>
  <c r="D59" i="5" s="1"/>
  <c r="B52" i="4"/>
  <c r="E51" i="4"/>
  <c r="D51" i="4"/>
  <c r="G51" i="4" s="1"/>
  <c r="G52" i="4" s="1"/>
  <c r="D53" i="4" s="1"/>
  <c r="D54" i="4" s="1"/>
  <c r="D55" i="4" s="1"/>
  <c r="D56" i="4" s="1"/>
  <c r="C51" i="4"/>
  <c r="F51" i="4" s="1"/>
  <c r="F52" i="4" s="1"/>
  <c r="C53" i="4" s="1"/>
  <c r="C54" i="4" s="1"/>
  <c r="C55" i="4" s="1"/>
  <c r="C56" i="4" s="1"/>
  <c r="B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B25" i="4"/>
  <c r="E24" i="4"/>
  <c r="D24" i="4"/>
  <c r="G24" i="4" s="1"/>
  <c r="C24" i="4"/>
  <c r="F24" i="4" s="1"/>
  <c r="E23" i="4"/>
  <c r="D23" i="4"/>
  <c r="G23" i="4" s="1"/>
  <c r="C23" i="4"/>
  <c r="F23" i="4" s="1"/>
  <c r="B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  <c r="G78" i="3"/>
  <c r="D79" i="3" s="1"/>
  <c r="D80" i="3" s="1"/>
  <c r="D81" i="3" s="1"/>
  <c r="D82" i="3" s="1"/>
  <c r="C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H78" i="3" s="1"/>
  <c r="E79" i="3" s="1"/>
  <c r="E80" i="3" s="1"/>
  <c r="E81" i="3" s="1"/>
  <c r="E82" i="3" s="1"/>
  <c r="G62" i="3"/>
  <c r="H55" i="3"/>
  <c r="E56" i="3" s="1"/>
  <c r="E57" i="3" s="1"/>
  <c r="E58" i="3" s="1"/>
  <c r="E59" i="3" s="1"/>
  <c r="C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G55" i="3" s="1"/>
  <c r="D56" i="3" s="1"/>
  <c r="D57" i="3" s="1"/>
  <c r="D58" i="3" s="1"/>
  <c r="D59" i="3" s="1"/>
  <c r="G37" i="1"/>
  <c r="D38" i="1" s="1"/>
  <c r="D39" i="1" s="1"/>
  <c r="D40" i="1" s="1"/>
  <c r="D41" i="1" s="1"/>
  <c r="C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H37" i="1" s="1"/>
  <c r="E38" i="1" s="1"/>
  <c r="E39" i="1" s="1"/>
  <c r="E40" i="1" s="1"/>
  <c r="E41" i="1" s="1"/>
  <c r="G23" i="1"/>
  <c r="G55" i="2"/>
  <c r="D56" i="2" s="1"/>
  <c r="D57" i="2" s="1"/>
  <c r="D58" i="2" s="1"/>
  <c r="D59" i="2" s="1"/>
  <c r="C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H55" i="2" s="1"/>
  <c r="E56" i="2" s="1"/>
  <c r="E57" i="2" s="1"/>
  <c r="E58" i="2" s="1"/>
  <c r="E59" i="2" s="1"/>
  <c r="G44" i="2"/>
  <c r="H37" i="2"/>
  <c r="E38" i="2" s="1"/>
  <c r="E39" i="2" s="1"/>
  <c r="E40" i="2" s="1"/>
  <c r="E41" i="2" s="1"/>
  <c r="C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G37" i="2" s="1"/>
  <c r="D38" i="2" s="1"/>
  <c r="D39" i="2" s="1"/>
  <c r="D40" i="2" s="1"/>
  <c r="D41" i="2" s="1"/>
  <c r="F16" i="4" l="1"/>
  <c r="C17" i="4" s="1"/>
  <c r="C18" i="4" s="1"/>
  <c r="C19" i="4" s="1"/>
  <c r="C20" i="4" s="1"/>
  <c r="F44" i="4"/>
  <c r="C45" i="4" s="1"/>
  <c r="C46" i="4" s="1"/>
  <c r="C47" i="4" s="1"/>
  <c r="C48" i="4" s="1"/>
  <c r="G16" i="4"/>
  <c r="D17" i="4" s="1"/>
  <c r="D18" i="4" s="1"/>
  <c r="D19" i="4" s="1"/>
  <c r="D20" i="4" s="1"/>
  <c r="G44" i="4"/>
  <c r="D45" i="4" s="1"/>
  <c r="D46" i="4" s="1"/>
  <c r="D47" i="4" s="1"/>
  <c r="D48" i="4" s="1"/>
  <c r="G25" i="4"/>
  <c r="D26" i="4" s="1"/>
  <c r="D27" i="4" s="1"/>
  <c r="D28" i="4" s="1"/>
  <c r="D29" i="4" s="1"/>
  <c r="F25" i="4"/>
  <c r="C26" i="4" s="1"/>
  <c r="C27" i="4" s="1"/>
  <c r="C28" i="4" s="1"/>
  <c r="C29" i="4" s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4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22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C38" i="3"/>
  <c r="C17" i="3" l="1"/>
  <c r="C25" i="2" l="1"/>
  <c r="D22" i="2" s="1"/>
  <c r="E22" i="2" s="1"/>
  <c r="D24" i="2"/>
  <c r="E24" i="2" s="1"/>
  <c r="D23" i="2"/>
  <c r="E23" i="2" s="1"/>
  <c r="D21" i="2"/>
  <c r="E21" i="2" s="1"/>
  <c r="D20" i="2"/>
  <c r="E20" i="2" s="1"/>
  <c r="D19" i="2"/>
  <c r="E19" i="2" s="1"/>
  <c r="D17" i="2"/>
  <c r="E17" i="2" s="1"/>
  <c r="D16" i="2"/>
  <c r="E16" i="2" s="1"/>
  <c r="D15" i="2"/>
  <c r="E15" i="2" s="1"/>
  <c r="C11" i="2"/>
  <c r="D4" i="2" s="1"/>
  <c r="E4" i="2" s="1"/>
  <c r="D10" i="2"/>
  <c r="E10" i="2" s="1"/>
  <c r="D9" i="2"/>
  <c r="E9" i="2" s="1"/>
  <c r="D6" i="2"/>
  <c r="E6" i="2" s="1"/>
  <c r="D5" i="2"/>
  <c r="E5" i="2" s="1"/>
  <c r="D3" i="2" l="1"/>
  <c r="E3" i="2" s="1"/>
  <c r="D11" i="2"/>
  <c r="E11" i="2" s="1"/>
  <c r="D8" i="2"/>
  <c r="E8" i="2" s="1"/>
  <c r="D25" i="2"/>
  <c r="E25" i="2" s="1"/>
  <c r="D7" i="2"/>
  <c r="E7" i="2" s="1"/>
  <c r="D14" i="2"/>
  <c r="E14" i="2" s="1"/>
  <c r="D18" i="2"/>
  <c r="E18" i="2" s="1"/>
  <c r="E3" i="1" l="1"/>
  <c r="D3" i="1"/>
  <c r="C17" i="1"/>
  <c r="D5" i="1" s="1"/>
  <c r="E5" i="1" s="1"/>
  <c r="D14" i="1" l="1"/>
  <c r="E14" i="1" s="1"/>
  <c r="D9" i="1"/>
  <c r="E9" i="1" s="1"/>
  <c r="D4" i="1"/>
  <c r="E4" i="1" s="1"/>
  <c r="D8" i="1"/>
  <c r="E8" i="1" s="1"/>
  <c r="D13" i="1"/>
  <c r="E13" i="1" s="1"/>
  <c r="D17" i="1"/>
  <c r="E17" i="1" s="1"/>
  <c r="D12" i="1"/>
  <c r="E12" i="1" s="1"/>
  <c r="D7" i="1"/>
  <c r="E7" i="1" s="1"/>
  <c r="D16" i="1"/>
  <c r="E16" i="1" s="1"/>
  <c r="D11" i="1"/>
  <c r="E11" i="1" s="1"/>
  <c r="D6" i="1"/>
  <c r="E6" i="1" s="1"/>
  <c r="D15" i="1"/>
  <c r="E15" i="1" s="1"/>
  <c r="D10" i="1"/>
  <c r="E10" i="1" s="1"/>
  <c r="E16" i="5"/>
  <c r="E18" i="5"/>
  <c r="E12" i="5"/>
  <c r="E9" i="5"/>
  <c r="E3" i="5"/>
  <c r="E7" i="5"/>
  <c r="E15" i="5"/>
  <c r="E14" i="5"/>
  <c r="E4" i="5"/>
  <c r="E17" i="5"/>
  <c r="E11" i="5"/>
  <c r="E6" i="5"/>
  <c r="E8" i="5"/>
  <c r="E10" i="5"/>
  <c r="E5" i="5"/>
  <c r="E13" i="5"/>
  <c r="E24" i="5"/>
  <c r="E26" i="5"/>
  <c r="E25" i="5"/>
  <c r="E23" i="5"/>
</calcChain>
</file>

<file path=xl/sharedStrings.xml><?xml version="1.0" encoding="utf-8"?>
<sst xmlns="http://schemas.openxmlformats.org/spreadsheetml/2006/main" count="350" uniqueCount="125">
  <si>
    <t xml:space="preserve">Tổng </t>
  </si>
  <si>
    <t>Khối lượng</t>
  </si>
  <si>
    <t>%</t>
  </si>
  <si>
    <t>HS268A</t>
  </si>
  <si>
    <t>Sơn NISO trắng M2909C</t>
  </si>
  <si>
    <t>JH10</t>
  </si>
  <si>
    <t>ED30</t>
  </si>
  <si>
    <t>NR100</t>
  </si>
  <si>
    <t>P220X (1-2Xy)</t>
  </si>
  <si>
    <t>KL245</t>
  </si>
  <si>
    <t>Acetone</t>
  </si>
  <si>
    <t>Nhựa 719HV (50%PM)</t>
  </si>
  <si>
    <t>Tego 415 20%</t>
  </si>
  <si>
    <t>Tỉ lệ pha: 30 sơn -1 Epoxy- 12 Acetone</t>
  </si>
  <si>
    <t>PMA</t>
  </si>
  <si>
    <t>TO 8120M</t>
  </si>
  <si>
    <t>Sơn BT 02S MTC</t>
  </si>
  <si>
    <t>Nhựa BA123 50% (nBAc)</t>
  </si>
  <si>
    <t>Nhựa AK60</t>
  </si>
  <si>
    <t>nBAc</t>
  </si>
  <si>
    <t>Zinc photphat</t>
  </si>
  <si>
    <t>142DA</t>
  </si>
  <si>
    <t>5800F 20%</t>
  </si>
  <si>
    <t>Sơn BT 02S MTC trắng</t>
  </si>
  <si>
    <t>BYK 110</t>
  </si>
  <si>
    <t>Titan R628</t>
  </si>
  <si>
    <t>AK60</t>
  </si>
  <si>
    <t>Nhựa 6191</t>
  </si>
  <si>
    <t>BYK 024</t>
  </si>
  <si>
    <t>H2O</t>
  </si>
  <si>
    <t>Tex</t>
  </si>
  <si>
    <t>BG</t>
  </si>
  <si>
    <t>BYK 346</t>
  </si>
  <si>
    <t>IOG</t>
  </si>
  <si>
    <t>RSConC (1-1)</t>
  </si>
  <si>
    <t>BYK 3560</t>
  </si>
  <si>
    <t>PS166 50%</t>
  </si>
  <si>
    <t>Methanol</t>
  </si>
  <si>
    <t>CaCO3</t>
  </si>
  <si>
    <t>Paste Zn 48%H</t>
  </si>
  <si>
    <t>Paste trắng 3012H</t>
  </si>
  <si>
    <t>Paste Supbent HV 6%</t>
  </si>
  <si>
    <t>PS166 (1-1)</t>
  </si>
  <si>
    <t>2712H Primer ALU</t>
  </si>
  <si>
    <t xml:space="preserve"> 2712H Primer ALU trắng</t>
  </si>
  <si>
    <t xml:space="preserve">Synocure 886-S70 ( 6,2$ ) </t>
  </si>
  <si>
    <t>SƠN BT 02S MTC</t>
  </si>
  <si>
    <t>Thành phần</t>
  </si>
  <si>
    <t>SL</t>
  </si>
  <si>
    <t>Giá tồn kho</t>
  </si>
  <si>
    <t>Giá đặt hàng</t>
  </si>
  <si>
    <t>Giá báo T6</t>
  </si>
  <si>
    <t>T.T giá tồn kho</t>
  </si>
  <si>
    <t>T.T giá đặt hàng</t>
  </si>
  <si>
    <t>BA 123(1-1BAC)</t>
  </si>
  <si>
    <t>NBAC</t>
  </si>
  <si>
    <t>zinc photphat</t>
  </si>
  <si>
    <t>TALC 268A</t>
  </si>
  <si>
    <t>P220X(1-2XY)</t>
  </si>
  <si>
    <t>142 DA</t>
  </si>
  <si>
    <t>5800F(20%)</t>
  </si>
  <si>
    <t>GTNL</t>
  </si>
  <si>
    <t>Giá+3%HH</t>
  </si>
  <si>
    <t>Giá+3%HH+20%chi phí</t>
  </si>
  <si>
    <t>Giá dự kiến(cộng 10%)+3100BB</t>
  </si>
  <si>
    <t>R628</t>
  </si>
  <si>
    <t>886-S70</t>
  </si>
  <si>
    <t>PMA 95</t>
  </si>
  <si>
    <t>JH 10</t>
  </si>
  <si>
    <t>ED 30</t>
  </si>
  <si>
    <t>W 8120M</t>
  </si>
  <si>
    <t>KL 245</t>
  </si>
  <si>
    <t>GLIDE 415(20%)</t>
  </si>
  <si>
    <t>ACETONE</t>
  </si>
  <si>
    <t>719 HV(50% PM)</t>
  </si>
  <si>
    <t>VIS 6191</t>
  </si>
  <si>
    <t>TEXANOL</t>
  </si>
  <si>
    <t>RSCON C (1-1H2O)</t>
  </si>
  <si>
    <t>PS 166(50%)</t>
  </si>
  <si>
    <t>MEOH</t>
  </si>
  <si>
    <t>2712H Primer ALU TRẮNG</t>
  </si>
  <si>
    <t>CACO3</t>
  </si>
  <si>
    <t>PASTE ZNST 48%</t>
  </si>
  <si>
    <t>PASTE TRẮNG 3012H (HM)</t>
  </si>
  <si>
    <t>Paste HV 6%</t>
  </si>
  <si>
    <t>DẦU BẢO QUẢN 1009 H ( HỆ NƯỚC)</t>
  </si>
  <si>
    <t>Giá báo T9</t>
  </si>
  <si>
    <t>byk 093(1-1BG)</t>
  </si>
  <si>
    <t>BYK 2010</t>
  </si>
  <si>
    <t>C803</t>
  </si>
  <si>
    <t>CARBITOL</t>
  </si>
  <si>
    <t>MEG</t>
  </si>
  <si>
    <t>DC 51(10%)</t>
  </si>
  <si>
    <t>GLYCERINE</t>
  </si>
  <si>
    <t>BYK D420</t>
  </si>
  <si>
    <t>CHẤT PHA LOÃNG 1009 H</t>
  </si>
  <si>
    <t>PG</t>
  </si>
  <si>
    <t>DẦU BẢO QUẢN 1209 H ( HỆ DẦU)</t>
  </si>
  <si>
    <t>S63 HV (270XX)</t>
  </si>
  <si>
    <t>DBE</t>
  </si>
  <si>
    <t>PREGEL B34/XY</t>
  </si>
  <si>
    <t>C32(20%)</t>
  </si>
  <si>
    <t>CALCIUM</t>
  </si>
  <si>
    <t>CO</t>
  </si>
  <si>
    <t>CF 100</t>
  </si>
  <si>
    <t>P 641</t>
  </si>
  <si>
    <t>EXSKIN</t>
  </si>
  <si>
    <t>CHẤT PHA LOÃNG 1209</t>
  </si>
  <si>
    <t>Sơn Epoxy trắng M0110A</t>
  </si>
  <si>
    <t>Giá báo</t>
  </si>
  <si>
    <t>Epikote 828</t>
  </si>
  <si>
    <t>EAC</t>
  </si>
  <si>
    <t>CAB 381</t>
  </si>
  <si>
    <t>NBUOH</t>
  </si>
  <si>
    <t>CHẤT ĐÓNG RẮN</t>
  </si>
  <si>
    <t>D 230</t>
  </si>
  <si>
    <t>Aradur 125</t>
  </si>
  <si>
    <t>HI-54K</t>
  </si>
  <si>
    <t>NBAc</t>
  </si>
  <si>
    <t>CAB rắn</t>
  </si>
  <si>
    <t>N-Butanol</t>
  </si>
  <si>
    <t>Tỉ lệ pha: 13 sơn - 1 Chất đóng rắn- 6 TXXT</t>
  </si>
  <si>
    <t>Chất đóng rắn</t>
  </si>
  <si>
    <t>D230</t>
  </si>
  <si>
    <t>A125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</si>
</sst>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  <numFmt numFmtId="167" formatCode="#\ ##0\ &quot;VNĐ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10" fontId="4" fillId="0" borderId="2" xfId="1" applyNumberFormat="1" applyFont="1" applyBorder="1" applyAlignment="1">
      <alignment horizontal="center"/>
    </xf>
    <xf numFmtId="0" fontId="0" fillId="2" borderId="0" xfId="0" applyFill="1"/>
    <xf numFmtId="164" fontId="0" fillId="0" borderId="0" xfId="0" applyNumberFormat="1"/>
    <xf numFmtId="0" fontId="3" fillId="0" borderId="0" xfId="0" applyFont="1" applyAlignment="1">
      <alignment horizontal="left"/>
    </xf>
    <xf numFmtId="2" fontId="0" fillId="0" borderId="0" xfId="0" applyNumberForma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2" borderId="0" xfId="0" applyFont="1" applyFill="1"/>
    <xf numFmtId="164" fontId="3" fillId="0" borderId="1" xfId="0" applyNumberFormat="1" applyFont="1" applyBorder="1" applyAlignment="1">
      <alignment horizontal="center" vertical="center"/>
    </xf>
    <xf numFmtId="10" fontId="3" fillId="0" borderId="2" xfId="1" applyNumberFormat="1" applyFont="1" applyBorder="1" applyAlignment="1">
      <alignment horizontal="center"/>
    </xf>
    <xf numFmtId="164" fontId="7" fillId="0" borderId="0" xfId="0" applyNumberFormat="1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/>
    <xf numFmtId="43" fontId="0" fillId="0" borderId="2" xfId="2" applyFont="1" applyBorder="1"/>
    <xf numFmtId="165" fontId="0" fillId="0" borderId="2" xfId="2" applyNumberFormat="1" applyFont="1" applyBorder="1"/>
    <xf numFmtId="166" fontId="0" fillId="0" borderId="2" xfId="2" applyNumberFormat="1" applyFont="1" applyBorder="1" applyAlignment="1"/>
    <xf numFmtId="166" fontId="0" fillId="0" borderId="2" xfId="0" applyNumberFormat="1" applyBorder="1"/>
    <xf numFmtId="0" fontId="8" fillId="0" borderId="2" xfId="0" applyFont="1" applyBorder="1" applyAlignment="1">
      <alignment horizontal="left"/>
    </xf>
    <xf numFmtId="166" fontId="8" fillId="0" borderId="2" xfId="2" applyNumberFormat="1" applyFont="1" applyBorder="1" applyAlignment="1"/>
    <xf numFmtId="0" fontId="8" fillId="0" borderId="2" xfId="0" applyFont="1" applyBorder="1"/>
    <xf numFmtId="167" fontId="8" fillId="0" borderId="2" xfId="2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left"/>
    </xf>
    <xf numFmtId="43" fontId="0" fillId="0" borderId="0" xfId="2" applyFont="1" applyBorder="1"/>
    <xf numFmtId="43" fontId="0" fillId="0" borderId="0" xfId="2" applyFont="1"/>
    <xf numFmtId="0" fontId="8" fillId="0" borderId="0" xfId="0" applyFont="1"/>
    <xf numFmtId="167" fontId="8" fillId="0" borderId="5" xfId="2" applyNumberFormat="1" applyFont="1" applyBorder="1" applyAlignment="1">
      <alignment horizontal="center" vertical="center"/>
    </xf>
    <xf numFmtId="14" fontId="8" fillId="0" borderId="2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267942</xdr:colOff>
      <xdr:row>0</xdr:row>
      <xdr:rowOff>110988</xdr:rowOff>
    </xdr:from>
    <xdr:to>
      <xdr:col>8</xdr:col>
      <xdr:colOff>461275</xdr:colOff>
      <xdr:row>24</xdr:row>
      <xdr:rowOff>110988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DA1CFFA1-60FD-4E26-A744-45667B18B3C4}"/>
            </a:ext>
          </a:extLst>
        </xdr:cNvPr>
        <xdr:cNvGrpSpPr/>
      </xdr:nvGrpSpPr>
      <xdr:grpSpPr>
        <a:xfrm>
          <a:off x="4974413" y="110988"/>
          <a:ext cx="2860333" cy="4728882"/>
          <a:chOff x="4667250" y="152401"/>
          <a:chExt cx="2022133" cy="470535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B96E98E-8ECE-49B3-8732-AA77A0F7B2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667250" y="152401"/>
            <a:ext cx="2022133" cy="4705350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73B17E1-20CF-44F8-AAC1-203942C2A915}"/>
              </a:ext>
            </a:extLst>
          </xdr:cNvPr>
          <xdr:cNvSpPr txBox="1"/>
        </xdr:nvSpPr>
        <xdr:spPr>
          <a:xfrm>
            <a:off x="5101199" y="163137"/>
            <a:ext cx="1335219" cy="5013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Sơn</a:t>
            </a:r>
            <a:r>
              <a:rPr lang="en-US" sz="1100" baseline="0"/>
              <a:t> màu đỏ 1K                   (ống thép mạ kẽm)</a:t>
            </a:r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142875</xdr:rowOff>
    </xdr:from>
    <xdr:to>
      <xdr:col>10</xdr:col>
      <xdr:colOff>496880</xdr:colOff>
      <xdr:row>16</xdr:row>
      <xdr:rowOff>152400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8BC34948-8678-4C59-BF3C-43F8769C7077}"/>
            </a:ext>
          </a:extLst>
        </xdr:cNvPr>
        <xdr:cNvGrpSpPr/>
      </xdr:nvGrpSpPr>
      <xdr:grpSpPr>
        <a:xfrm>
          <a:off x="5219700" y="142875"/>
          <a:ext cx="4059230" cy="3190875"/>
          <a:chOff x="4829175" y="142875"/>
          <a:chExt cx="3268655" cy="319087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C036EA12-EBA6-4057-974A-D8C6ADF099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38701" y="142875"/>
            <a:ext cx="3259129" cy="3190875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BC7F0C60-0BAD-4C51-BF35-2D50E7A2CCA1}"/>
              </a:ext>
            </a:extLst>
          </xdr:cNvPr>
          <xdr:cNvSpPr txBox="1"/>
        </xdr:nvSpPr>
        <xdr:spPr>
          <a:xfrm>
            <a:off x="4829175" y="3038475"/>
            <a:ext cx="695325" cy="2857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Nền</a:t>
            </a:r>
            <a:r>
              <a:rPr lang="en-US" sz="1100" baseline="0"/>
              <a:t> Sắt</a:t>
            </a:r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10</xdr:row>
      <xdr:rowOff>47625</xdr:rowOff>
    </xdr:from>
    <xdr:to>
      <xdr:col>10</xdr:col>
      <xdr:colOff>190132</xdr:colOff>
      <xdr:row>33</xdr:row>
      <xdr:rowOff>152400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4EF605-78F3-4ACA-8F57-86EDF2B69FFB}"/>
            </a:ext>
          </a:extLst>
        </xdr:cNvPr>
        <xdr:cNvGrpSpPr/>
      </xdr:nvGrpSpPr>
      <xdr:grpSpPr>
        <a:xfrm>
          <a:off x="5153025" y="1952625"/>
          <a:ext cx="3733432" cy="4486275"/>
          <a:chOff x="4819650" y="1952625"/>
          <a:chExt cx="2942857" cy="448627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6323D340-2A5F-4F9F-A785-3CF6CC9644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19650" y="1952625"/>
            <a:ext cx="2942857" cy="4485714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B74A3FB-7949-40E7-989B-19DADE2A773A}"/>
              </a:ext>
            </a:extLst>
          </xdr:cNvPr>
          <xdr:cNvSpPr txBox="1"/>
        </xdr:nvSpPr>
        <xdr:spPr>
          <a:xfrm>
            <a:off x="4819650" y="6200775"/>
            <a:ext cx="847725" cy="238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Nền</a:t>
            </a:r>
            <a:r>
              <a:rPr lang="en-US" sz="1100" baseline="0"/>
              <a:t> nhôm</a:t>
            </a:r>
            <a:endParaRPr 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3</xdr:row>
      <xdr:rowOff>142875</xdr:rowOff>
    </xdr:from>
    <xdr:to>
      <xdr:col>9</xdr:col>
      <xdr:colOff>573003</xdr:colOff>
      <xdr:row>22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F64801-D685-42CE-85ED-0862AF9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8725" y="1285875"/>
          <a:ext cx="3506703" cy="3590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ATA%20DU%20LIEU\TH&#431;%20ANH\file%20in%20nh&#225;p\mowis.xlsx" TargetMode="External"/><Relationship Id="rId1" Type="http://schemas.openxmlformats.org/officeDocument/2006/relationships/externalLinkPath" Target="file:///E:\DATA%20DU%20LIEU\TH&#431;%20ANH\file%20in%20nh&#225;p\mow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Sheet5"/>
    </sheetNames>
    <sheetDataSet>
      <sheetData sheetId="0">
        <row r="1">
          <cell r="B1" t="str">
            <v>Tên tắt</v>
          </cell>
          <cell r="C1" t="str">
            <v>Giá tồn kho</v>
          </cell>
          <cell r="D1" t="str">
            <v>Giá đặt hàng</v>
          </cell>
          <cell r="E1" t="str">
            <v>Giá báo tháng QUYỂN T7</v>
          </cell>
        </row>
        <row r="5">
          <cell r="B5" t="str">
            <v>199-60</v>
          </cell>
          <cell r="C5">
            <v>70545.894</v>
          </cell>
          <cell r="D5">
            <v>70545.894</v>
          </cell>
          <cell r="E5">
            <v>82935.95</v>
          </cell>
        </row>
        <row r="6">
          <cell r="B6" t="str">
            <v>B 692</v>
          </cell>
          <cell r="C6">
            <v>73500</v>
          </cell>
          <cell r="D6">
            <v>72000</v>
          </cell>
          <cell r="E6">
            <v>0</v>
          </cell>
        </row>
        <row r="7">
          <cell r="B7" t="str">
            <v>1151XX</v>
          </cell>
          <cell r="C7">
            <v>82209.5</v>
          </cell>
          <cell r="D7">
            <v>82209.5</v>
          </cell>
          <cell r="E7">
            <v>70000</v>
          </cell>
        </row>
        <row r="8">
          <cell r="B8" t="str">
            <v>1159SS</v>
          </cell>
          <cell r="C8">
            <v>65279.8</v>
          </cell>
          <cell r="D8">
            <v>66000</v>
          </cell>
          <cell r="E8">
            <v>68000</v>
          </cell>
        </row>
        <row r="9">
          <cell r="B9" t="str">
            <v>7333 HV</v>
          </cell>
          <cell r="C9">
            <v>57500</v>
          </cell>
          <cell r="D9">
            <v>56200</v>
          </cell>
          <cell r="E9">
            <v>59500</v>
          </cell>
        </row>
        <row r="10">
          <cell r="B10" t="str">
            <v>A 1192R</v>
          </cell>
          <cell r="C10">
            <v>72000</v>
          </cell>
          <cell r="D10">
            <v>72000</v>
          </cell>
          <cell r="E10">
            <v>0</v>
          </cell>
        </row>
        <row r="11">
          <cell r="B11" t="str">
            <v>1276SS</v>
          </cell>
          <cell r="C11">
            <v>70700</v>
          </cell>
          <cell r="D11">
            <v>70700</v>
          </cell>
          <cell r="E11">
            <v>0</v>
          </cell>
        </row>
        <row r="12">
          <cell r="B12" t="str">
            <v>1910M</v>
          </cell>
          <cell r="C12">
            <v>80000</v>
          </cell>
          <cell r="D12">
            <v>80000</v>
          </cell>
          <cell r="E12">
            <v>0</v>
          </cell>
        </row>
        <row r="13">
          <cell r="C13" t="str">
            <v xml:space="preserve"> -     </v>
          </cell>
        </row>
        <row r="14">
          <cell r="B14" t="str">
            <v>AA 2461</v>
          </cell>
          <cell r="C14">
            <v>60600</v>
          </cell>
          <cell r="D14">
            <v>60600</v>
          </cell>
          <cell r="E14">
            <v>60600</v>
          </cell>
        </row>
        <row r="15">
          <cell r="B15" t="str">
            <v>AA 2462</v>
          </cell>
          <cell r="C15">
            <v>60600</v>
          </cell>
          <cell r="D15">
            <v>60600</v>
          </cell>
          <cell r="E15">
            <v>60600</v>
          </cell>
        </row>
        <row r="16">
          <cell r="B16" t="str">
            <v>SSA 4261</v>
          </cell>
          <cell r="C16">
            <v>46000</v>
          </cell>
          <cell r="D16">
            <v>46000</v>
          </cell>
          <cell r="E16">
            <v>56700</v>
          </cell>
        </row>
        <row r="17">
          <cell r="B17" t="str">
            <v>142XX</v>
          </cell>
          <cell r="C17">
            <v>65500</v>
          </cell>
          <cell r="D17">
            <v>65500</v>
          </cell>
          <cell r="E17">
            <v>54000</v>
          </cell>
        </row>
        <row r="18">
          <cell r="B18" t="str">
            <v>229XX</v>
          </cell>
          <cell r="C18">
            <v>43000</v>
          </cell>
          <cell r="D18">
            <v>43000</v>
          </cell>
          <cell r="E18">
            <v>46000</v>
          </cell>
        </row>
        <row r="19">
          <cell r="B19" t="str">
            <v>270XX</v>
          </cell>
          <cell r="C19">
            <v>41000</v>
          </cell>
          <cell r="D19">
            <v>41000</v>
          </cell>
          <cell r="E19">
            <v>49000</v>
          </cell>
        </row>
        <row r="20">
          <cell r="B20" t="str">
            <v>360 RESIN</v>
          </cell>
          <cell r="C20">
            <v>69000</v>
          </cell>
          <cell r="D20">
            <v>69000</v>
          </cell>
          <cell r="E20">
            <v>81000</v>
          </cell>
        </row>
        <row r="21">
          <cell r="B21" t="str">
            <v>84XX</v>
          </cell>
          <cell r="C21">
            <v>50500</v>
          </cell>
          <cell r="D21">
            <v>50500</v>
          </cell>
          <cell r="E21">
            <v>59000</v>
          </cell>
        </row>
        <row r="22">
          <cell r="B22" t="str">
            <v>CYTRA 1750</v>
          </cell>
          <cell r="C22">
            <v>41389.4</v>
          </cell>
          <cell r="D22">
            <v>41389.4</v>
          </cell>
          <cell r="E22">
            <v>51379</v>
          </cell>
        </row>
        <row r="23">
          <cell r="B23" t="str">
            <v>C1030</v>
          </cell>
          <cell r="C23">
            <v>46650</v>
          </cell>
          <cell r="D23">
            <v>46650</v>
          </cell>
          <cell r="E23">
            <v>51500</v>
          </cell>
        </row>
        <row r="24">
          <cell r="B24" t="str">
            <v>C1031</v>
          </cell>
          <cell r="C24">
            <v>45900</v>
          </cell>
          <cell r="D24">
            <v>45900</v>
          </cell>
          <cell r="E24">
            <v>64500</v>
          </cell>
        </row>
        <row r="25">
          <cell r="B25" t="str">
            <v>RESIN 430</v>
          </cell>
          <cell r="C25">
            <v>57047.694899999995</v>
          </cell>
          <cell r="D25">
            <v>57047.694899999995</v>
          </cell>
          <cell r="E25">
            <v>70492.13</v>
          </cell>
        </row>
        <row r="26">
          <cell r="B26" t="str">
            <v>CYTRA 1721</v>
          </cell>
          <cell r="C26">
            <v>48006.400000000001</v>
          </cell>
          <cell r="D26">
            <v>48006.400000000001</v>
          </cell>
          <cell r="E26">
            <v>47478</v>
          </cell>
        </row>
        <row r="27">
          <cell r="B27" t="str">
            <v>Resin 567</v>
          </cell>
          <cell r="C27">
            <v>70000</v>
          </cell>
          <cell r="D27">
            <v>70000</v>
          </cell>
          <cell r="E27">
            <v>0</v>
          </cell>
        </row>
        <row r="28">
          <cell r="B28" t="str">
            <v>RESIN 750</v>
          </cell>
          <cell r="C28">
            <v>79285</v>
          </cell>
          <cell r="D28">
            <v>79285</v>
          </cell>
          <cell r="E28">
            <v>84098.43</v>
          </cell>
        </row>
        <row r="29">
          <cell r="B29" t="str">
            <v>BTB 80</v>
          </cell>
          <cell r="C29">
            <v>47075.8</v>
          </cell>
          <cell r="D29">
            <v>47075.8</v>
          </cell>
          <cell r="E29">
            <v>58790.712</v>
          </cell>
        </row>
        <row r="30">
          <cell r="B30" t="str">
            <v>BTC 70</v>
          </cell>
          <cell r="C30" t="e">
            <v>#N/A</v>
          </cell>
          <cell r="D30" t="e">
            <v>#N/A</v>
          </cell>
          <cell r="E30" t="e">
            <v>#N/A</v>
          </cell>
        </row>
        <row r="31">
          <cell r="B31" t="str">
            <v>RESIN 5236</v>
          </cell>
          <cell r="C31">
            <v>43000</v>
          </cell>
          <cell r="D31">
            <v>43000</v>
          </cell>
          <cell r="E31">
            <v>0</v>
          </cell>
        </row>
        <row r="32">
          <cell r="B32" t="str">
            <v>RESIN 543/ BTC</v>
          </cell>
          <cell r="C32">
            <v>43000</v>
          </cell>
          <cell r="D32">
            <v>0</v>
          </cell>
          <cell r="E32">
            <v>45000</v>
          </cell>
        </row>
        <row r="33">
          <cell r="B33" t="str">
            <v>Aradur 125</v>
          </cell>
          <cell r="C33">
            <v>81818</v>
          </cell>
          <cell r="D33">
            <v>81818</v>
          </cell>
          <cell r="E33">
            <v>0</v>
          </cell>
        </row>
        <row r="34">
          <cell r="B34" t="str">
            <v>BR 115</v>
          </cell>
          <cell r="C34">
            <v>81797</v>
          </cell>
          <cell r="D34">
            <v>81797</v>
          </cell>
          <cell r="E34">
            <v>0</v>
          </cell>
        </row>
        <row r="35">
          <cell r="B35" t="str">
            <v>DO-7421</v>
          </cell>
          <cell r="C35">
            <v>90000</v>
          </cell>
          <cell r="D35">
            <v>90000</v>
          </cell>
          <cell r="E35">
            <v>100200</v>
          </cell>
        </row>
        <row r="36">
          <cell r="B36" t="str">
            <v>DO-7828</v>
          </cell>
          <cell r="C36">
            <v>63500</v>
          </cell>
          <cell r="D36">
            <v>63500</v>
          </cell>
          <cell r="E36">
            <v>63500</v>
          </cell>
        </row>
        <row r="37">
          <cell r="B37" t="str">
            <v>Epikote 828</v>
          </cell>
          <cell r="C37">
            <v>68000</v>
          </cell>
          <cell r="D37">
            <v>68000</v>
          </cell>
          <cell r="E37">
            <v>0</v>
          </cell>
        </row>
        <row r="38">
          <cell r="B38" t="str">
            <v>resin 828 LS</v>
          </cell>
          <cell r="C38" t="e">
            <v>#N/A</v>
          </cell>
          <cell r="D38" t="e">
            <v>#N/A</v>
          </cell>
          <cell r="E38" t="e">
            <v>#N/A</v>
          </cell>
        </row>
        <row r="39">
          <cell r="B39" t="str">
            <v>D 230</v>
          </cell>
          <cell r="C39">
            <v>125180</v>
          </cell>
          <cell r="D39">
            <v>125180</v>
          </cell>
          <cell r="E39">
            <v>0</v>
          </cell>
        </row>
        <row r="40">
          <cell r="B40" t="str">
            <v>RESIN 2105</v>
          </cell>
          <cell r="C40">
            <v>42936.800000000003</v>
          </cell>
          <cell r="D40">
            <v>42936.800000000003</v>
          </cell>
          <cell r="E40">
            <v>71000</v>
          </cell>
        </row>
        <row r="41">
          <cell r="B41" t="str">
            <v>18 LV RẮN</v>
          </cell>
          <cell r="C41">
            <v>290000</v>
          </cell>
          <cell r="D41">
            <v>290000</v>
          </cell>
          <cell r="E41">
            <v>0</v>
          </cell>
        </row>
        <row r="42">
          <cell r="B42" t="str">
            <v>AK60</v>
          </cell>
          <cell r="C42">
            <v>65500</v>
          </cell>
          <cell r="D42">
            <v>65500</v>
          </cell>
          <cell r="E42">
            <v>64000</v>
          </cell>
        </row>
        <row r="43">
          <cell r="B43" t="str">
            <v>A186</v>
          </cell>
          <cell r="C43">
            <v>69000</v>
          </cell>
          <cell r="D43">
            <v>69000</v>
          </cell>
          <cell r="E43">
            <v>64000</v>
          </cell>
        </row>
        <row r="44">
          <cell r="B44" t="str">
            <v>862-70/CYTRA 1789</v>
          </cell>
          <cell r="C44">
            <v>42722.400000000001</v>
          </cell>
          <cell r="D44">
            <v>41401.4</v>
          </cell>
          <cell r="E44">
            <v>45000</v>
          </cell>
        </row>
        <row r="45">
          <cell r="B45" t="str">
            <v>CYTRA 1789</v>
          </cell>
          <cell r="C45">
            <v>42722.400000000001</v>
          </cell>
          <cell r="D45">
            <v>41401.4</v>
          </cell>
          <cell r="E45">
            <v>42194</v>
          </cell>
        </row>
        <row r="46">
          <cell r="B46" t="str">
            <v>RESIN 1196</v>
          </cell>
          <cell r="C46">
            <v>74000</v>
          </cell>
          <cell r="D46">
            <v>74000</v>
          </cell>
          <cell r="E46">
            <v>79000</v>
          </cell>
        </row>
        <row r="47">
          <cell r="B47" t="str">
            <v>DA 365</v>
          </cell>
          <cell r="C47">
            <v>94000</v>
          </cell>
          <cell r="D47">
            <v>94000</v>
          </cell>
          <cell r="E47">
            <v>113000</v>
          </cell>
        </row>
        <row r="48">
          <cell r="B48" t="str">
            <v>862-60</v>
          </cell>
          <cell r="C48" t="e">
            <v>#N/A</v>
          </cell>
          <cell r="D48" t="e">
            <v>#N/A</v>
          </cell>
          <cell r="E48" t="e">
            <v>#N/A</v>
          </cell>
        </row>
        <row r="49">
          <cell r="B49" t="str">
            <v>BA 80</v>
          </cell>
          <cell r="C49" t="e">
            <v>#N/A</v>
          </cell>
          <cell r="D49" t="e">
            <v>#N/A</v>
          </cell>
          <cell r="E49" t="e">
            <v>#N/A</v>
          </cell>
        </row>
        <row r="50">
          <cell r="B50" t="str">
            <v>UA 854</v>
          </cell>
          <cell r="C50">
            <v>61000</v>
          </cell>
          <cell r="D50">
            <v>61000</v>
          </cell>
          <cell r="E50">
            <v>70000</v>
          </cell>
        </row>
        <row r="51">
          <cell r="B51" t="str">
            <v>UA 858</v>
          </cell>
          <cell r="C51">
            <v>69000</v>
          </cell>
          <cell r="D51">
            <v>69000</v>
          </cell>
          <cell r="E51">
            <v>70000</v>
          </cell>
        </row>
        <row r="52">
          <cell r="B52" t="str">
            <v>MH 439</v>
          </cell>
          <cell r="C52">
            <v>171000</v>
          </cell>
          <cell r="D52">
            <v>171000</v>
          </cell>
          <cell r="E52">
            <v>0</v>
          </cell>
        </row>
        <row r="53">
          <cell r="B53" t="str">
            <v>S6357</v>
          </cell>
          <cell r="C53">
            <v>165500</v>
          </cell>
          <cell r="D53">
            <v>165500</v>
          </cell>
          <cell r="E53">
            <v>170500</v>
          </cell>
        </row>
        <row r="54">
          <cell r="C54">
            <v>0</v>
          </cell>
          <cell r="D54">
            <v>0</v>
          </cell>
          <cell r="E54">
            <v>0</v>
          </cell>
        </row>
        <row r="55">
          <cell r="B55" t="str">
            <v>BR 37R</v>
          </cell>
          <cell r="C55">
            <v>59000</v>
          </cell>
          <cell r="D55">
            <v>59000</v>
          </cell>
          <cell r="E55">
            <v>59000</v>
          </cell>
        </row>
        <row r="56">
          <cell r="B56" t="str">
            <v>Cymel 304</v>
          </cell>
          <cell r="C56">
            <v>70000</v>
          </cell>
          <cell r="D56">
            <v>70000</v>
          </cell>
          <cell r="E56">
            <v>0</v>
          </cell>
        </row>
        <row r="57">
          <cell r="B57" t="str">
            <v>UF-8 LFF</v>
          </cell>
          <cell r="C57">
            <v>43000</v>
          </cell>
          <cell r="D57">
            <v>43000</v>
          </cell>
          <cell r="E57">
            <v>0</v>
          </cell>
        </row>
        <row r="58">
          <cell r="B58" t="str">
            <v>WAX BT 0509</v>
          </cell>
          <cell r="C58">
            <v>41558.333333333336</v>
          </cell>
          <cell r="D58">
            <v>44058.333333333336</v>
          </cell>
        </row>
        <row r="59">
          <cell r="B59" t="str">
            <v>MEA</v>
          </cell>
          <cell r="C59">
            <v>41000</v>
          </cell>
          <cell r="D59">
            <v>41000</v>
          </cell>
          <cell r="E59">
            <v>0</v>
          </cell>
        </row>
        <row r="60">
          <cell r="B60" t="str">
            <v>MEA(1-4H2O)</v>
          </cell>
          <cell r="C60">
            <v>8840</v>
          </cell>
          <cell r="D60">
            <v>8840</v>
          </cell>
          <cell r="E60">
            <v>0</v>
          </cell>
        </row>
        <row r="61">
          <cell r="B61" t="str">
            <v>719 HV</v>
          </cell>
          <cell r="C61">
            <v>72000</v>
          </cell>
          <cell r="D61">
            <v>72000</v>
          </cell>
          <cell r="E61">
            <v>70000</v>
          </cell>
        </row>
        <row r="62">
          <cell r="B62" t="str">
            <v>S63 HV (270XX)</v>
          </cell>
          <cell r="C62">
            <v>49000</v>
          </cell>
          <cell r="D62">
            <v>49000</v>
          </cell>
          <cell r="E62">
            <v>47500</v>
          </cell>
        </row>
        <row r="63">
          <cell r="B63" t="str">
            <v>9327-60</v>
          </cell>
          <cell r="C63">
            <v>59000</v>
          </cell>
          <cell r="D63">
            <v>59000</v>
          </cell>
          <cell r="E63">
            <v>59000</v>
          </cell>
        </row>
        <row r="64">
          <cell r="B64" t="str">
            <v>DS 1095</v>
          </cell>
          <cell r="C64">
            <v>66500</v>
          </cell>
          <cell r="D64">
            <v>66500</v>
          </cell>
          <cell r="E64">
            <v>68000</v>
          </cell>
        </row>
        <row r="65">
          <cell r="B65" t="str">
            <v>S40-70</v>
          </cell>
          <cell r="C65">
            <v>51500</v>
          </cell>
          <cell r="D65">
            <v>51500</v>
          </cell>
          <cell r="E65">
            <v>51000</v>
          </cell>
        </row>
        <row r="66">
          <cell r="B66" t="str">
            <v>7106-65</v>
          </cell>
          <cell r="C66">
            <v>66000</v>
          </cell>
          <cell r="D66">
            <v>66000</v>
          </cell>
          <cell r="E66">
            <v>66000</v>
          </cell>
        </row>
        <row r="67">
          <cell r="B67" t="str">
            <v>ZJ 2050-1</v>
          </cell>
          <cell r="C67">
            <v>69300</v>
          </cell>
          <cell r="D67">
            <v>69300</v>
          </cell>
          <cell r="E67">
            <v>0</v>
          </cell>
        </row>
        <row r="68">
          <cell r="B68" t="str">
            <v>AR70292</v>
          </cell>
          <cell r="C68" t="e">
            <v>#N/A</v>
          </cell>
          <cell r="D68" t="e">
            <v>#N/A</v>
          </cell>
          <cell r="E68" t="e">
            <v>#N/A</v>
          </cell>
        </row>
        <row r="69">
          <cell r="B69" t="str">
            <v>S77-100 LV</v>
          </cell>
          <cell r="C69">
            <v>56000</v>
          </cell>
          <cell r="D69">
            <v>56000</v>
          </cell>
          <cell r="E69">
            <v>56000</v>
          </cell>
        </row>
        <row r="70">
          <cell r="B70" t="str">
            <v>APP 201</v>
          </cell>
          <cell r="C70">
            <v>48000</v>
          </cell>
          <cell r="D70">
            <v>48000</v>
          </cell>
          <cell r="E70">
            <v>0</v>
          </cell>
        </row>
        <row r="71">
          <cell r="B71" t="str">
            <v>3607 RESIN</v>
          </cell>
          <cell r="C71">
            <v>57000</v>
          </cell>
          <cell r="D71">
            <v>57000</v>
          </cell>
          <cell r="E71">
            <v>57000</v>
          </cell>
        </row>
        <row r="72">
          <cell r="B72" t="str">
            <v>DO 7421</v>
          </cell>
          <cell r="C72">
            <v>90000</v>
          </cell>
          <cell r="D72">
            <v>90000</v>
          </cell>
          <cell r="E72">
            <v>100200</v>
          </cell>
        </row>
        <row r="79">
          <cell r="C79" t="str">
            <v xml:space="preserve"> -     </v>
          </cell>
        </row>
        <row r="80">
          <cell r="B80" t="str">
            <v>BA 123</v>
          </cell>
          <cell r="C80">
            <v>99000</v>
          </cell>
          <cell r="D80">
            <v>99000</v>
          </cell>
          <cell r="E80">
            <v>0</v>
          </cell>
        </row>
        <row r="81">
          <cell r="B81" t="str">
            <v>CAB 381</v>
          </cell>
          <cell r="C81">
            <v>335000</v>
          </cell>
          <cell r="D81">
            <v>335000</v>
          </cell>
          <cell r="E81">
            <v>338000</v>
          </cell>
        </row>
        <row r="82">
          <cell r="B82" t="str">
            <v>EV 40W</v>
          </cell>
          <cell r="C82">
            <v>104000</v>
          </cell>
          <cell r="D82">
            <v>104000</v>
          </cell>
          <cell r="E82">
            <v>0</v>
          </cell>
        </row>
        <row r="83">
          <cell r="B83" t="str">
            <v>MALEIC</v>
          </cell>
          <cell r="C83">
            <v>50000</v>
          </cell>
          <cell r="D83">
            <v>50000</v>
          </cell>
          <cell r="E83">
            <v>50000</v>
          </cell>
        </row>
        <row r="84">
          <cell r="B84" t="str">
            <v>AC105</v>
          </cell>
          <cell r="C84">
            <v>50000</v>
          </cell>
          <cell r="D84">
            <v>50000</v>
          </cell>
          <cell r="E84">
            <v>54000</v>
          </cell>
        </row>
        <row r="85">
          <cell r="B85" t="str">
            <v>GUM X</v>
          </cell>
          <cell r="C85">
            <v>42000</v>
          </cell>
          <cell r="D85">
            <v>42000</v>
          </cell>
          <cell r="E85">
            <v>42000</v>
          </cell>
        </row>
        <row r="86">
          <cell r="B86" t="str">
            <v>F105NK</v>
          </cell>
          <cell r="C86">
            <v>38000</v>
          </cell>
          <cell r="D86">
            <v>38000</v>
          </cell>
          <cell r="E86">
            <v>43000</v>
          </cell>
        </row>
        <row r="87">
          <cell r="B87" t="str">
            <v>SK 120</v>
          </cell>
          <cell r="C87">
            <v>42500</v>
          </cell>
          <cell r="D87">
            <v>42500</v>
          </cell>
          <cell r="E87">
            <v>43000</v>
          </cell>
        </row>
        <row r="88">
          <cell r="B88" t="str">
            <v>Solbin A</v>
          </cell>
          <cell r="C88">
            <v>184738.85</v>
          </cell>
          <cell r="D88">
            <v>184738.85</v>
          </cell>
          <cell r="E88">
            <v>0</v>
          </cell>
        </row>
        <row r="89">
          <cell r="B89" t="str">
            <v>BT RM R01S</v>
          </cell>
          <cell r="C89">
            <v>50000</v>
          </cell>
          <cell r="D89">
            <v>50000</v>
          </cell>
          <cell r="E89">
            <v>54000</v>
          </cell>
        </row>
        <row r="90">
          <cell r="C90" t="str">
            <v xml:space="preserve"> -     </v>
          </cell>
        </row>
        <row r="91">
          <cell r="B91" t="str">
            <v>NC 1/2 RẮN</v>
          </cell>
          <cell r="C91">
            <v>109897.4</v>
          </cell>
          <cell r="D91">
            <v>109897.4</v>
          </cell>
          <cell r="E91">
            <v>123953.00000000001</v>
          </cell>
        </row>
        <row r="92">
          <cell r="B92" t="str">
            <v>NC 1/4 RẮN</v>
          </cell>
          <cell r="C92">
            <v>97807.9</v>
          </cell>
          <cell r="D92">
            <v>97807.9</v>
          </cell>
          <cell r="E92">
            <v>123953.00000000001</v>
          </cell>
        </row>
        <row r="93">
          <cell r="B93" t="str">
            <v>NC 1/8 RẮN</v>
          </cell>
          <cell r="C93">
            <v>97753.2</v>
          </cell>
          <cell r="D93">
            <v>97753.2</v>
          </cell>
          <cell r="E93">
            <v>123953.00000000001</v>
          </cell>
        </row>
        <row r="94">
          <cell r="B94" t="str">
            <v>NC 20'' RẮN</v>
          </cell>
          <cell r="C94">
            <v>109917.4</v>
          </cell>
          <cell r="D94">
            <v>109917.4</v>
          </cell>
          <cell r="E94">
            <v>123953.00000000001</v>
          </cell>
        </row>
        <row r="95">
          <cell r="B95" t="str">
            <v>NC 5'' RẮN</v>
          </cell>
          <cell r="C95">
            <v>109899.4</v>
          </cell>
          <cell r="D95">
            <v>109899.4</v>
          </cell>
          <cell r="E95">
            <v>123953.00000000001</v>
          </cell>
        </row>
        <row r="96">
          <cell r="B96" t="str">
            <v>CAB 23%</v>
          </cell>
          <cell r="C96">
            <v>99586</v>
          </cell>
          <cell r="D96">
            <v>103324</v>
          </cell>
        </row>
        <row r="97">
          <cell r="B97" t="str">
            <v>DD NC 1/8 221020</v>
          </cell>
          <cell r="C97">
            <v>61996.6</v>
          </cell>
          <cell r="D97">
            <v>64149.1</v>
          </cell>
        </row>
        <row r="98">
          <cell r="B98" t="str">
            <v>DD NC 1/2</v>
          </cell>
          <cell r="C98">
            <v>69948.7</v>
          </cell>
          <cell r="D98">
            <v>72176.7</v>
          </cell>
        </row>
        <row r="99">
          <cell r="B99" t="str">
            <v>DD NC 1/4</v>
          </cell>
          <cell r="C99">
            <v>69948.7</v>
          </cell>
          <cell r="D99">
            <v>72176.7</v>
          </cell>
        </row>
        <row r="100">
          <cell r="B100" t="str">
            <v>DD NC 20''</v>
          </cell>
          <cell r="C100">
            <v>54774.394</v>
          </cell>
          <cell r="D100">
            <v>57727.594000000005</v>
          </cell>
        </row>
        <row r="101">
          <cell r="B101" t="str">
            <v>DD NC 1/8</v>
          </cell>
          <cell r="C101">
            <v>69948.7</v>
          </cell>
          <cell r="D101">
            <v>72176.7</v>
          </cell>
        </row>
        <row r="102">
          <cell r="B102" t="str">
            <v>DD NC 5''</v>
          </cell>
          <cell r="C102">
            <v>69949.7</v>
          </cell>
          <cell r="D102">
            <v>72177.7</v>
          </cell>
        </row>
        <row r="103">
          <cell r="B103" t="str">
            <v>RETARDER</v>
          </cell>
        </row>
        <row r="104">
          <cell r="B104" t="str">
            <v>zinc photphat</v>
          </cell>
          <cell r="C104">
            <v>115000</v>
          </cell>
          <cell r="D104">
            <v>115000</v>
          </cell>
          <cell r="E104">
            <v>130000</v>
          </cell>
        </row>
        <row r="108">
          <cell r="C108" t="str">
            <v xml:space="preserve"> -     </v>
          </cell>
        </row>
        <row r="109">
          <cell r="B109" t="str">
            <v>KYLIN APP201</v>
          </cell>
          <cell r="C109">
            <v>48000</v>
          </cell>
          <cell r="D109">
            <v>48000</v>
          </cell>
          <cell r="E109">
            <v>0</v>
          </cell>
        </row>
        <row r="110">
          <cell r="B110" t="str">
            <v>Baso4</v>
          </cell>
          <cell r="C110">
            <v>12000</v>
          </cell>
          <cell r="D110">
            <v>12000</v>
          </cell>
          <cell r="E110">
            <v>13000</v>
          </cell>
        </row>
        <row r="111">
          <cell r="B111" t="str">
            <v>Baso4 TQ</v>
          </cell>
          <cell r="C111" t="e">
            <v>#N/A</v>
          </cell>
          <cell r="D111" t="e">
            <v>#N/A</v>
          </cell>
          <cell r="E111" t="e">
            <v>#N/A</v>
          </cell>
        </row>
        <row r="112">
          <cell r="B112" t="str">
            <v>PG 15</v>
          </cell>
          <cell r="C112">
            <v>9700</v>
          </cell>
          <cell r="D112">
            <v>9700</v>
          </cell>
          <cell r="E112">
            <v>11000</v>
          </cell>
        </row>
        <row r="113">
          <cell r="B113" t="str">
            <v>PG 5</v>
          </cell>
          <cell r="C113">
            <v>13300</v>
          </cell>
          <cell r="D113">
            <v>14500</v>
          </cell>
          <cell r="E113">
            <v>14500</v>
          </cell>
        </row>
        <row r="114">
          <cell r="B114" t="str">
            <v>V88</v>
          </cell>
          <cell r="C114" t="e">
            <v>#N/A</v>
          </cell>
          <cell r="D114" t="e">
            <v>#N/A</v>
          </cell>
          <cell r="E114" t="e">
            <v>#N/A</v>
          </cell>
        </row>
        <row r="115">
          <cell r="B115" t="str">
            <v>SILICA 606</v>
          </cell>
          <cell r="C115" t="e">
            <v>#N/A</v>
          </cell>
          <cell r="D115" t="e">
            <v>#N/A</v>
          </cell>
          <cell r="E115" t="e">
            <v>#N/A</v>
          </cell>
        </row>
        <row r="116">
          <cell r="B116" t="str">
            <v>Talc GT-01</v>
          </cell>
          <cell r="C116" t="e">
            <v>#N/A</v>
          </cell>
          <cell r="D116" t="e">
            <v>#N/A</v>
          </cell>
          <cell r="E116" t="e">
            <v>#N/A</v>
          </cell>
        </row>
        <row r="117">
          <cell r="C117" t="e">
            <v>#N/A</v>
          </cell>
          <cell r="D117" t="e">
            <v>#N/A</v>
          </cell>
          <cell r="E117" t="e">
            <v>#N/A</v>
          </cell>
        </row>
        <row r="118">
          <cell r="B118" t="str">
            <v>R996</v>
          </cell>
          <cell r="C118">
            <v>55500</v>
          </cell>
          <cell r="D118">
            <v>55500</v>
          </cell>
          <cell r="E118">
            <v>56000</v>
          </cell>
        </row>
        <row r="119">
          <cell r="B119" t="str">
            <v>HS 888</v>
          </cell>
          <cell r="C119">
            <v>15300</v>
          </cell>
          <cell r="D119">
            <v>15300</v>
          </cell>
          <cell r="E119">
            <v>16000</v>
          </cell>
        </row>
        <row r="120">
          <cell r="B120" t="str">
            <v>CaCO3</v>
          </cell>
          <cell r="C120">
            <v>3300</v>
          </cell>
          <cell r="D120">
            <v>3300</v>
          </cell>
          <cell r="E120">
            <v>3300</v>
          </cell>
        </row>
        <row r="121">
          <cell r="B121" t="str">
            <v>Calcigloss</v>
          </cell>
          <cell r="C121">
            <v>15900</v>
          </cell>
          <cell r="D121">
            <v>15900</v>
          </cell>
          <cell r="E121">
            <v>0</v>
          </cell>
        </row>
        <row r="122">
          <cell r="B122" t="str">
            <v>TM 2800</v>
          </cell>
          <cell r="C122">
            <v>13200</v>
          </cell>
          <cell r="D122">
            <v>13200</v>
          </cell>
          <cell r="E122">
            <v>14380</v>
          </cell>
        </row>
        <row r="123">
          <cell r="B123" t="str">
            <v>ASP G90</v>
          </cell>
          <cell r="C123">
            <v>41060</v>
          </cell>
          <cell r="D123">
            <v>41060</v>
          </cell>
          <cell r="E123">
            <v>0</v>
          </cell>
        </row>
        <row r="124">
          <cell r="C124">
            <v>13636</v>
          </cell>
          <cell r="D124">
            <v>13636</v>
          </cell>
          <cell r="E124">
            <v>0</v>
          </cell>
        </row>
        <row r="125">
          <cell r="B125" t="str">
            <v>Diatomite 700</v>
          </cell>
          <cell r="C125">
            <v>17727</v>
          </cell>
          <cell r="D125">
            <v>17727</v>
          </cell>
          <cell r="E125">
            <v>0</v>
          </cell>
        </row>
        <row r="126">
          <cell r="C126">
            <v>71500</v>
          </cell>
          <cell r="D126">
            <v>71500</v>
          </cell>
          <cell r="E126">
            <v>0</v>
          </cell>
        </row>
        <row r="127">
          <cell r="C127">
            <v>28500</v>
          </cell>
          <cell r="D127">
            <v>28500</v>
          </cell>
          <cell r="E127">
            <v>0</v>
          </cell>
        </row>
        <row r="128">
          <cell r="B128" t="str">
            <v>ZNST</v>
          </cell>
          <cell r="C128">
            <v>57500</v>
          </cell>
          <cell r="D128">
            <v>57500</v>
          </cell>
          <cell r="E128">
            <v>61800</v>
          </cell>
        </row>
        <row r="129">
          <cell r="C129">
            <v>39000</v>
          </cell>
          <cell r="D129">
            <v>39000</v>
          </cell>
          <cell r="E129">
            <v>0</v>
          </cell>
        </row>
        <row r="130">
          <cell r="B130" t="str">
            <v>TAlc H15</v>
          </cell>
          <cell r="C130">
            <v>13100</v>
          </cell>
          <cell r="D130">
            <v>13100</v>
          </cell>
          <cell r="E130" t="e">
            <v>#N/A</v>
          </cell>
        </row>
        <row r="131">
          <cell r="B131" t="str">
            <v>Talc MX-20P</v>
          </cell>
          <cell r="C131" t="e">
            <v>#N/A</v>
          </cell>
          <cell r="D131" t="e">
            <v>#N/A</v>
          </cell>
          <cell r="E131" t="e">
            <v>#N/A</v>
          </cell>
        </row>
        <row r="132">
          <cell r="B132" t="str">
            <v>TALC 268A</v>
          </cell>
          <cell r="C132">
            <v>13100</v>
          </cell>
          <cell r="D132">
            <v>13100</v>
          </cell>
          <cell r="E132">
            <v>0</v>
          </cell>
        </row>
        <row r="133">
          <cell r="B133" t="str">
            <v>R925</v>
          </cell>
          <cell r="C133">
            <v>39000</v>
          </cell>
          <cell r="D133">
            <v>39000</v>
          </cell>
          <cell r="E133">
            <v>39000</v>
          </cell>
        </row>
        <row r="134">
          <cell r="B134" t="str">
            <v>R3000</v>
          </cell>
          <cell r="C134" t="e">
            <v>#N/A</v>
          </cell>
          <cell r="D134" t="e">
            <v>#N/A</v>
          </cell>
          <cell r="E134" t="e">
            <v>#N/A</v>
          </cell>
        </row>
        <row r="135">
          <cell r="B135" t="str">
            <v>R628</v>
          </cell>
          <cell r="C135">
            <v>57500</v>
          </cell>
          <cell r="D135">
            <v>57500</v>
          </cell>
          <cell r="E135">
            <v>59500</v>
          </cell>
        </row>
        <row r="136">
          <cell r="B136" t="str">
            <v>R838</v>
          </cell>
          <cell r="C136" t="e">
            <v>#N/A</v>
          </cell>
          <cell r="D136" t="e">
            <v>#N/A</v>
          </cell>
          <cell r="E136" t="e">
            <v>#N/A</v>
          </cell>
        </row>
        <row r="137">
          <cell r="B137" t="str">
            <v>R2140</v>
          </cell>
          <cell r="C137" t="e">
            <v>#N/A</v>
          </cell>
          <cell r="D137" t="e">
            <v>#N/A</v>
          </cell>
          <cell r="E137" t="e">
            <v>#N/A</v>
          </cell>
        </row>
        <row r="138">
          <cell r="B138" t="str">
            <v>R902</v>
          </cell>
          <cell r="C138">
            <v>83368</v>
          </cell>
          <cell r="D138">
            <v>83368</v>
          </cell>
          <cell r="E138">
            <v>0</v>
          </cell>
        </row>
        <row r="139">
          <cell r="B139" t="str">
            <v>R606</v>
          </cell>
          <cell r="C139">
            <v>57000</v>
          </cell>
          <cell r="D139">
            <v>57000</v>
          </cell>
          <cell r="E139">
            <v>0</v>
          </cell>
        </row>
        <row r="140">
          <cell r="B140" t="str">
            <v>R828</v>
          </cell>
          <cell r="C140">
            <v>83500</v>
          </cell>
          <cell r="D140">
            <v>83500</v>
          </cell>
          <cell r="E140">
            <v>0</v>
          </cell>
        </row>
        <row r="141">
          <cell r="B141" t="str">
            <v>ZNO</v>
          </cell>
          <cell r="C141">
            <v>89000</v>
          </cell>
          <cell r="D141">
            <v>89000</v>
          </cell>
          <cell r="E141">
            <v>0</v>
          </cell>
        </row>
        <row r="142">
          <cell r="B142" t="str">
            <v>Supbent CX</v>
          </cell>
          <cell r="C142">
            <v>92000</v>
          </cell>
          <cell r="D142">
            <v>92000</v>
          </cell>
          <cell r="E142">
            <v>93000</v>
          </cell>
        </row>
        <row r="143">
          <cell r="B143" t="str">
            <v>Supbent HV</v>
          </cell>
          <cell r="C143">
            <v>92000</v>
          </cell>
          <cell r="D143">
            <v>92000</v>
          </cell>
          <cell r="E143">
            <v>93000</v>
          </cell>
        </row>
        <row r="144">
          <cell r="B144" t="str">
            <v>JH 10</v>
          </cell>
          <cell r="C144">
            <v>61800</v>
          </cell>
          <cell r="D144">
            <v>61800</v>
          </cell>
          <cell r="E144">
            <v>65000</v>
          </cell>
        </row>
        <row r="145">
          <cell r="B145" t="str">
            <v>PS 10</v>
          </cell>
          <cell r="C145" t="e">
            <v>#N/A</v>
          </cell>
          <cell r="D145" t="e">
            <v>#N/A</v>
          </cell>
          <cell r="E145" t="e">
            <v>#N/A</v>
          </cell>
        </row>
        <row r="146">
          <cell r="B146" t="str">
            <v>PS 14</v>
          </cell>
          <cell r="C146" t="e">
            <v>#N/A</v>
          </cell>
          <cell r="D146" t="e">
            <v>#N/A</v>
          </cell>
          <cell r="E146" t="e">
            <v>#N/A</v>
          </cell>
        </row>
        <row r="147">
          <cell r="B147" t="str">
            <v>Metalic 801</v>
          </cell>
          <cell r="C147" t="e">
            <v>#N/A</v>
          </cell>
          <cell r="D147" t="e">
            <v>#N/A</v>
          </cell>
          <cell r="E147" t="e">
            <v>#N/A</v>
          </cell>
        </row>
        <row r="148">
          <cell r="B148" t="str">
            <v>R723</v>
          </cell>
          <cell r="C148">
            <v>39700</v>
          </cell>
          <cell r="D148">
            <v>39700</v>
          </cell>
          <cell r="E148">
            <v>0</v>
          </cell>
        </row>
        <row r="149">
          <cell r="B149" t="str">
            <v>R298</v>
          </cell>
          <cell r="C149" t="e">
            <v>#N/A</v>
          </cell>
          <cell r="D149" t="e">
            <v>#N/A</v>
          </cell>
          <cell r="E149" t="e">
            <v>#N/A</v>
          </cell>
        </row>
        <row r="150">
          <cell r="B150" t="str">
            <v>R767</v>
          </cell>
          <cell r="C150">
            <v>0</v>
          </cell>
          <cell r="D150">
            <v>56800</v>
          </cell>
          <cell r="E150">
            <v>56000</v>
          </cell>
        </row>
        <row r="151">
          <cell r="B151" t="str">
            <v>R718</v>
          </cell>
          <cell r="C151" t="e">
            <v>#N/A</v>
          </cell>
          <cell r="D151" t="e">
            <v>#N/A</v>
          </cell>
          <cell r="E151" t="e">
            <v>#N/A</v>
          </cell>
        </row>
        <row r="152">
          <cell r="B152" t="str">
            <v>R350</v>
          </cell>
          <cell r="C152" t="e">
            <v>#N/A</v>
          </cell>
          <cell r="D152" t="e">
            <v>#N/A</v>
          </cell>
          <cell r="E152" t="e">
            <v>#N/A</v>
          </cell>
        </row>
        <row r="155">
          <cell r="B155" t="str">
            <v>SILICA 606</v>
          </cell>
          <cell r="C155" t="e">
            <v>#N/A</v>
          </cell>
          <cell r="D155" t="e">
            <v>#N/A</v>
          </cell>
          <cell r="E155" t="e">
            <v>#N/A</v>
          </cell>
        </row>
        <row r="156">
          <cell r="C156">
            <v>0</v>
          </cell>
          <cell r="D156">
            <v>0</v>
          </cell>
          <cell r="E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</row>
        <row r="162">
          <cell r="C162" t="str">
            <v xml:space="preserve"> -     </v>
          </cell>
        </row>
        <row r="163">
          <cell r="B163" t="str">
            <v>BAC 80</v>
          </cell>
          <cell r="C163">
            <v>136500</v>
          </cell>
          <cell r="D163">
            <v>136500</v>
          </cell>
          <cell r="E163">
            <v>0</v>
          </cell>
        </row>
        <row r="164">
          <cell r="B164" t="str">
            <v>DW</v>
          </cell>
          <cell r="C164">
            <v>300000</v>
          </cell>
          <cell r="D164">
            <v>300000</v>
          </cell>
          <cell r="E164">
            <v>330000</v>
          </cell>
        </row>
        <row r="165">
          <cell r="B165" t="str">
            <v>201N</v>
          </cell>
          <cell r="C165">
            <v>910000</v>
          </cell>
          <cell r="D165">
            <v>910000</v>
          </cell>
          <cell r="E165">
            <v>0</v>
          </cell>
        </row>
        <row r="166">
          <cell r="B166" t="str">
            <v>142 DA</v>
          </cell>
          <cell r="C166">
            <v>296270</v>
          </cell>
          <cell r="D166">
            <v>296270</v>
          </cell>
          <cell r="E166">
            <v>0</v>
          </cell>
        </row>
        <row r="167">
          <cell r="B167" t="str">
            <v>TERRA 204</v>
          </cell>
          <cell r="C167">
            <v>230200</v>
          </cell>
          <cell r="D167">
            <v>230200</v>
          </cell>
          <cell r="E167">
            <v>0</v>
          </cell>
        </row>
        <row r="168">
          <cell r="B168" t="str">
            <v>BEN 34</v>
          </cell>
          <cell r="C168">
            <v>230000</v>
          </cell>
          <cell r="D168">
            <v>230000</v>
          </cell>
          <cell r="E168">
            <v>230000</v>
          </cell>
        </row>
        <row r="169">
          <cell r="B169" t="str">
            <v>KAT 24</v>
          </cell>
          <cell r="C169">
            <v>690000</v>
          </cell>
          <cell r="D169">
            <v>690000</v>
          </cell>
          <cell r="E169">
            <v>0</v>
          </cell>
        </row>
        <row r="170">
          <cell r="B170" t="str">
            <v>PREGEL EC</v>
          </cell>
          <cell r="C170">
            <v>65000</v>
          </cell>
          <cell r="D170">
            <v>65000</v>
          </cell>
          <cell r="E170">
            <v>66000</v>
          </cell>
        </row>
        <row r="171">
          <cell r="B171" t="str">
            <v>BYK 141</v>
          </cell>
          <cell r="C171">
            <v>278000</v>
          </cell>
          <cell r="D171">
            <v>278000</v>
          </cell>
          <cell r="E171">
            <v>286000</v>
          </cell>
        </row>
        <row r="172">
          <cell r="B172" t="str">
            <v>BYK 323</v>
          </cell>
          <cell r="C172">
            <v>799000</v>
          </cell>
          <cell r="D172">
            <v>874000</v>
          </cell>
          <cell r="E172">
            <v>874000</v>
          </cell>
        </row>
        <row r="173">
          <cell r="B173" t="str">
            <v>BYK 3560</v>
          </cell>
          <cell r="C173">
            <v>406000</v>
          </cell>
          <cell r="D173">
            <v>406000</v>
          </cell>
          <cell r="E173">
            <v>0</v>
          </cell>
        </row>
        <row r="174">
          <cell r="B174" t="str">
            <v>BYK 411</v>
          </cell>
          <cell r="C174">
            <v>543591</v>
          </cell>
          <cell r="D174">
            <v>543591</v>
          </cell>
          <cell r="E174">
            <v>0</v>
          </cell>
        </row>
        <row r="175">
          <cell r="B175" t="str">
            <v>LPN 22836</v>
          </cell>
          <cell r="C175">
            <v>520000</v>
          </cell>
          <cell r="D175">
            <v>520000</v>
          </cell>
          <cell r="E175">
            <v>596000</v>
          </cell>
        </row>
        <row r="176">
          <cell r="B176" t="str">
            <v>BYK 3700</v>
          </cell>
          <cell r="C176">
            <v>790160</v>
          </cell>
          <cell r="D176">
            <v>790160</v>
          </cell>
          <cell r="E176">
            <v>0</v>
          </cell>
        </row>
        <row r="177">
          <cell r="B177" t="str">
            <v>Ceraflour 915</v>
          </cell>
          <cell r="C177">
            <v>387515</v>
          </cell>
          <cell r="D177">
            <v>387515</v>
          </cell>
          <cell r="E177">
            <v>0</v>
          </cell>
        </row>
        <row r="178">
          <cell r="B178" t="str">
            <v>Ceraflour 916</v>
          </cell>
          <cell r="C178">
            <v>327320</v>
          </cell>
          <cell r="D178">
            <v>327320</v>
          </cell>
          <cell r="E178">
            <v>0</v>
          </cell>
        </row>
        <row r="179">
          <cell r="B179" t="str">
            <v>Clayton AF</v>
          </cell>
          <cell r="C179">
            <v>150000</v>
          </cell>
          <cell r="D179">
            <v>179000</v>
          </cell>
          <cell r="E179">
            <v>0</v>
          </cell>
        </row>
        <row r="180">
          <cell r="B180" t="str">
            <v>SILICON 350</v>
          </cell>
          <cell r="C180">
            <v>95000</v>
          </cell>
          <cell r="D180">
            <v>95000</v>
          </cell>
          <cell r="E180">
            <v>0</v>
          </cell>
        </row>
        <row r="181">
          <cell r="B181" t="str">
            <v>5800F</v>
          </cell>
          <cell r="C181">
            <v>153000</v>
          </cell>
          <cell r="D181">
            <v>153000</v>
          </cell>
          <cell r="E181">
            <v>153000</v>
          </cell>
        </row>
        <row r="182">
          <cell r="B182" t="str">
            <v>W 3920M</v>
          </cell>
          <cell r="C182">
            <v>133500</v>
          </cell>
          <cell r="D182">
            <v>133500</v>
          </cell>
          <cell r="E182">
            <v>215500</v>
          </cell>
        </row>
        <row r="183">
          <cell r="B183" t="str">
            <v>BYK 103</v>
          </cell>
          <cell r="C183">
            <v>313000</v>
          </cell>
          <cell r="D183">
            <v>333000</v>
          </cell>
          <cell r="E183">
            <v>333000</v>
          </cell>
        </row>
        <row r="184">
          <cell r="B184" t="str">
            <v>BYK 106</v>
          </cell>
          <cell r="C184">
            <v>383000</v>
          </cell>
          <cell r="D184">
            <v>443000</v>
          </cell>
          <cell r="E184">
            <v>443000</v>
          </cell>
        </row>
        <row r="185">
          <cell r="B185" t="str">
            <v>BYK 110</v>
          </cell>
          <cell r="C185">
            <v>402000</v>
          </cell>
          <cell r="D185">
            <v>402000</v>
          </cell>
          <cell r="E185">
            <v>423000</v>
          </cell>
        </row>
        <row r="186">
          <cell r="B186" t="str">
            <v>BYK 2150</v>
          </cell>
          <cell r="C186">
            <v>500000</v>
          </cell>
          <cell r="D186">
            <v>515000</v>
          </cell>
          <cell r="E186">
            <v>515000</v>
          </cell>
        </row>
        <row r="187">
          <cell r="B187" t="str">
            <v>EFKA 4010 AN</v>
          </cell>
          <cell r="C187">
            <v>190000</v>
          </cell>
          <cell r="D187">
            <v>190000</v>
          </cell>
          <cell r="E187">
            <v>190000</v>
          </cell>
        </row>
        <row r="188">
          <cell r="B188" t="str">
            <v>EFKA 4061</v>
          </cell>
          <cell r="C188">
            <v>218000</v>
          </cell>
          <cell r="D188">
            <v>218000</v>
          </cell>
          <cell r="E188">
            <v>240000</v>
          </cell>
        </row>
        <row r="189">
          <cell r="B189" t="str">
            <v>Efka 4320</v>
          </cell>
          <cell r="C189" t="e">
            <v>#N/A</v>
          </cell>
          <cell r="D189" t="e">
            <v>#N/A</v>
          </cell>
          <cell r="E189" t="e">
            <v>#N/A</v>
          </cell>
        </row>
        <row r="190">
          <cell r="B190" t="str">
            <v>EV 80</v>
          </cell>
          <cell r="C190">
            <v>450000</v>
          </cell>
          <cell r="D190">
            <v>450000</v>
          </cell>
          <cell r="E190">
            <v>450000</v>
          </cell>
        </row>
        <row r="191">
          <cell r="B191" t="str">
            <v>EV 85</v>
          </cell>
          <cell r="C191">
            <v>710000</v>
          </cell>
          <cell r="D191">
            <v>710000</v>
          </cell>
          <cell r="E191">
            <v>710000</v>
          </cell>
        </row>
        <row r="192">
          <cell r="B192" t="str">
            <v>EV 93</v>
          </cell>
          <cell r="C192">
            <v>275000</v>
          </cell>
          <cell r="D192">
            <v>275000</v>
          </cell>
          <cell r="E192">
            <v>0</v>
          </cell>
        </row>
        <row r="193">
          <cell r="B193" t="str">
            <v>HP 230</v>
          </cell>
          <cell r="C193">
            <v>108000</v>
          </cell>
          <cell r="D193">
            <v>123000</v>
          </cell>
          <cell r="E193">
            <v>123000</v>
          </cell>
        </row>
        <row r="194">
          <cell r="B194" t="str">
            <v>GLIDE 415</v>
          </cell>
          <cell r="C194">
            <v>241000</v>
          </cell>
          <cell r="D194">
            <v>265000</v>
          </cell>
          <cell r="E194">
            <v>265000</v>
          </cell>
        </row>
        <row r="195">
          <cell r="B195" t="str">
            <v>HALOX XTAIN A</v>
          </cell>
          <cell r="C195">
            <v>360000</v>
          </cell>
          <cell r="D195">
            <v>360000</v>
          </cell>
          <cell r="E195">
            <v>360000</v>
          </cell>
        </row>
        <row r="196">
          <cell r="B196" t="str">
            <v>HDK H15</v>
          </cell>
          <cell r="C196">
            <v>244118</v>
          </cell>
          <cell r="D196">
            <v>244118</v>
          </cell>
          <cell r="E196">
            <v>326800</v>
          </cell>
        </row>
        <row r="197">
          <cell r="B197" t="str">
            <v>HDK N20</v>
          </cell>
          <cell r="C197">
            <v>130000</v>
          </cell>
          <cell r="D197">
            <v>130000</v>
          </cell>
          <cell r="E197">
            <v>130000</v>
          </cell>
        </row>
        <row r="198">
          <cell r="B198" t="str">
            <v>HD</v>
          </cell>
          <cell r="C198">
            <v>53200</v>
          </cell>
          <cell r="D198">
            <v>60900</v>
          </cell>
          <cell r="E198">
            <v>0</v>
          </cell>
        </row>
        <row r="199">
          <cell r="B199" t="str">
            <v>Hương Chanh</v>
          </cell>
          <cell r="C199">
            <v>258000</v>
          </cell>
          <cell r="D199">
            <v>258000</v>
          </cell>
          <cell r="E199">
            <v>0</v>
          </cell>
        </row>
        <row r="200">
          <cell r="B200" t="str">
            <v>FESFR002</v>
          </cell>
          <cell r="C200" t="str">
            <v xml:space="preserve"> </v>
          </cell>
          <cell r="D200">
            <v>400000</v>
          </cell>
          <cell r="E200">
            <v>0</v>
          </cell>
        </row>
        <row r="201">
          <cell r="B201" t="str">
            <v>W 5730</v>
          </cell>
          <cell r="C201">
            <v>175560</v>
          </cell>
          <cell r="D201">
            <v>194000</v>
          </cell>
          <cell r="E201">
            <v>175560</v>
          </cell>
        </row>
        <row r="202">
          <cell r="B202" t="str">
            <v>XL 706</v>
          </cell>
          <cell r="C202">
            <v>0</v>
          </cell>
          <cell r="D202">
            <v>0</v>
          </cell>
          <cell r="E202">
            <v>810000</v>
          </cell>
        </row>
        <row r="203">
          <cell r="B203" t="str">
            <v>CF 100</v>
          </cell>
          <cell r="C203">
            <v>525000</v>
          </cell>
          <cell r="D203">
            <v>525000</v>
          </cell>
          <cell r="E203">
            <v>525000</v>
          </cell>
        </row>
        <row r="204">
          <cell r="B204" t="str">
            <v>BYK 3652</v>
          </cell>
          <cell r="C204">
            <v>1395000</v>
          </cell>
          <cell r="D204">
            <v>1395000</v>
          </cell>
          <cell r="E204">
            <v>0</v>
          </cell>
        </row>
        <row r="205">
          <cell r="B205" t="str">
            <v>JP 504</v>
          </cell>
          <cell r="C205">
            <v>657600</v>
          </cell>
          <cell r="D205">
            <v>657600</v>
          </cell>
          <cell r="E205">
            <v>0</v>
          </cell>
        </row>
        <row r="206">
          <cell r="B206" t="str">
            <v>P 641</v>
          </cell>
          <cell r="C206">
            <v>565000</v>
          </cell>
          <cell r="D206">
            <v>565000</v>
          </cell>
          <cell r="E206">
            <v>0</v>
          </cell>
        </row>
        <row r="207">
          <cell r="B207" t="str">
            <v>P 7029</v>
          </cell>
          <cell r="C207" t="e">
            <v>#N/A</v>
          </cell>
          <cell r="D207" t="e">
            <v>#N/A</v>
          </cell>
          <cell r="E207" t="e">
            <v>#N/A</v>
          </cell>
        </row>
        <row r="208">
          <cell r="B208" t="str">
            <v>BYK 410</v>
          </cell>
          <cell r="C208">
            <v>500000</v>
          </cell>
          <cell r="D208">
            <v>604000</v>
          </cell>
          <cell r="E208">
            <v>604000</v>
          </cell>
        </row>
        <row r="209">
          <cell r="B209" t="str">
            <v>UV 531</v>
          </cell>
          <cell r="C209" t="e">
            <v>#N/A</v>
          </cell>
          <cell r="D209" t="e">
            <v>#N/A</v>
          </cell>
          <cell r="E209" t="e">
            <v>#N/A</v>
          </cell>
        </row>
        <row r="210">
          <cell r="B210" t="str">
            <v>MA 550</v>
          </cell>
          <cell r="C210">
            <v>64000</v>
          </cell>
          <cell r="D210">
            <v>64000</v>
          </cell>
          <cell r="E210">
            <v>0</v>
          </cell>
        </row>
        <row r="211">
          <cell r="B211" t="str">
            <v>C32</v>
          </cell>
          <cell r="C211">
            <v>677000</v>
          </cell>
          <cell r="D211">
            <v>677000</v>
          </cell>
          <cell r="E211">
            <v>0</v>
          </cell>
        </row>
        <row r="212">
          <cell r="B212" t="str">
            <v>S28000</v>
          </cell>
          <cell r="C212">
            <v>390000</v>
          </cell>
          <cell r="D212">
            <v>390000</v>
          </cell>
          <cell r="E212">
            <v>390000</v>
          </cell>
        </row>
        <row r="213">
          <cell r="B213" t="str">
            <v>5000S</v>
          </cell>
          <cell r="C213">
            <v>1167000</v>
          </cell>
          <cell r="D213">
            <v>1167000</v>
          </cell>
          <cell r="E213">
            <v>1167000</v>
          </cell>
        </row>
        <row r="214">
          <cell r="B214" t="str">
            <v>C803</v>
          </cell>
          <cell r="C214">
            <v>151000</v>
          </cell>
          <cell r="D214">
            <v>151000</v>
          </cell>
          <cell r="E214">
            <v>151000</v>
          </cell>
        </row>
        <row r="215">
          <cell r="B215" t="str">
            <v>HP 860</v>
          </cell>
          <cell r="C215">
            <v>116000</v>
          </cell>
          <cell r="D215">
            <v>0</v>
          </cell>
          <cell r="E215">
            <v>141000</v>
          </cell>
        </row>
        <row r="216">
          <cell r="B216" t="str">
            <v>ED 30</v>
          </cell>
          <cell r="C216">
            <v>116000</v>
          </cell>
          <cell r="D216">
            <v>116000</v>
          </cell>
          <cell r="E216">
            <v>116000</v>
          </cell>
        </row>
        <row r="217">
          <cell r="B217" t="str">
            <v>W 5512</v>
          </cell>
          <cell r="C217">
            <v>426300</v>
          </cell>
          <cell r="D217">
            <v>426300</v>
          </cell>
          <cell r="E217">
            <v>0</v>
          </cell>
        </row>
        <row r="218">
          <cell r="B218" t="str">
            <v>5380W</v>
          </cell>
          <cell r="C218">
            <v>338865</v>
          </cell>
          <cell r="D218">
            <v>338865</v>
          </cell>
          <cell r="E218">
            <v>0</v>
          </cell>
        </row>
        <row r="219">
          <cell r="B219" t="str">
            <v>5384W</v>
          </cell>
          <cell r="C219">
            <v>393176</v>
          </cell>
          <cell r="D219">
            <v>393176</v>
          </cell>
          <cell r="E219">
            <v>0</v>
          </cell>
        </row>
        <row r="220">
          <cell r="B220" t="str">
            <v>KL 245</v>
          </cell>
          <cell r="C220">
            <v>450000</v>
          </cell>
          <cell r="D220">
            <v>450000</v>
          </cell>
          <cell r="E220">
            <v>454000</v>
          </cell>
        </row>
        <row r="221">
          <cell r="B221" t="str">
            <v>P230X</v>
          </cell>
          <cell r="C221">
            <v>88000</v>
          </cell>
          <cell r="D221">
            <v>88000</v>
          </cell>
          <cell r="E221">
            <v>88000</v>
          </cell>
        </row>
        <row r="222">
          <cell r="B222" t="str">
            <v>SG 720</v>
          </cell>
          <cell r="C222">
            <v>74000</v>
          </cell>
          <cell r="D222">
            <v>74000</v>
          </cell>
          <cell r="E222">
            <v>110000</v>
          </cell>
        </row>
        <row r="223">
          <cell r="B223" t="str">
            <v>MONO 3300</v>
          </cell>
          <cell r="C223">
            <v>74000</v>
          </cell>
          <cell r="D223">
            <v>74000</v>
          </cell>
          <cell r="E223">
            <v>110000</v>
          </cell>
        </row>
        <row r="224">
          <cell r="B224" t="str">
            <v>OB CO</v>
          </cell>
          <cell r="C224">
            <v>2495000</v>
          </cell>
          <cell r="D224">
            <v>2495000</v>
          </cell>
          <cell r="E224">
            <v>2500000</v>
          </cell>
        </row>
        <row r="225">
          <cell r="B225" t="str">
            <v>Tinuvin 5060</v>
          </cell>
          <cell r="C225">
            <v>0</v>
          </cell>
          <cell r="D225">
            <v>0</v>
          </cell>
          <cell r="E225">
            <v>810000</v>
          </cell>
        </row>
        <row r="226">
          <cell r="B226" t="str">
            <v>Absorber 3035</v>
          </cell>
          <cell r="C226">
            <v>499000</v>
          </cell>
          <cell r="D226">
            <v>499000</v>
          </cell>
          <cell r="E226">
            <v>0</v>
          </cell>
        </row>
        <row r="228">
          <cell r="B228" t="str">
            <v>TS 100</v>
          </cell>
          <cell r="C228" t="e">
            <v>#N/A</v>
          </cell>
          <cell r="D228" t="e">
            <v>#N/A</v>
          </cell>
          <cell r="E228" t="e">
            <v>#N/A</v>
          </cell>
        </row>
        <row r="229">
          <cell r="B229" t="str">
            <v>ASE-60</v>
          </cell>
          <cell r="C229">
            <v>87000</v>
          </cell>
          <cell r="D229">
            <v>87000</v>
          </cell>
          <cell r="E229">
            <v>0</v>
          </cell>
        </row>
        <row r="230">
          <cell r="B230" t="str">
            <v>EPW</v>
          </cell>
          <cell r="C230">
            <v>147000</v>
          </cell>
          <cell r="D230">
            <v>147000</v>
          </cell>
          <cell r="E230">
            <v>147000</v>
          </cell>
        </row>
        <row r="231">
          <cell r="B231" t="str">
            <v>IOG</v>
          </cell>
          <cell r="C231">
            <v>580000</v>
          </cell>
          <cell r="D231">
            <v>580000</v>
          </cell>
          <cell r="E231">
            <v>580000</v>
          </cell>
        </row>
        <row r="232">
          <cell r="B232" t="str">
            <v>MBS</v>
          </cell>
          <cell r="C232">
            <v>118000</v>
          </cell>
          <cell r="D232">
            <v>118000</v>
          </cell>
          <cell r="E232">
            <v>0</v>
          </cell>
        </row>
        <row r="233">
          <cell r="B233" t="str">
            <v>RS Conc</v>
          </cell>
          <cell r="C233">
            <v>58000</v>
          </cell>
          <cell r="D233">
            <v>58000</v>
          </cell>
          <cell r="E233">
            <v>58000</v>
          </cell>
        </row>
        <row r="234">
          <cell r="B234" t="str">
            <v>Dry CF 100</v>
          </cell>
          <cell r="C234">
            <v>840000</v>
          </cell>
          <cell r="D234">
            <v>840000</v>
          </cell>
          <cell r="E234">
            <v>0</v>
          </cell>
        </row>
        <row r="235">
          <cell r="B235" t="str">
            <v>VXW 6206</v>
          </cell>
          <cell r="C235">
            <v>665400</v>
          </cell>
          <cell r="D235">
            <v>665400</v>
          </cell>
          <cell r="E235">
            <v>0</v>
          </cell>
        </row>
        <row r="236">
          <cell r="B236" t="str">
            <v>AMP 95</v>
          </cell>
          <cell r="C236">
            <v>209500</v>
          </cell>
          <cell r="D236">
            <v>209500</v>
          </cell>
          <cell r="E236">
            <v>0</v>
          </cell>
        </row>
        <row r="237">
          <cell r="B237" t="str">
            <v>Aquacer 535</v>
          </cell>
          <cell r="C237">
            <v>106879.16666666667</v>
          </cell>
          <cell r="D237">
            <v>106879.16666666667</v>
          </cell>
          <cell r="E237">
            <v>0</v>
          </cell>
        </row>
        <row r="238">
          <cell r="B238" t="str">
            <v>BYK 024</v>
          </cell>
          <cell r="C238">
            <v>363000</v>
          </cell>
          <cell r="D238">
            <v>384000</v>
          </cell>
          <cell r="E238">
            <v>384000</v>
          </cell>
        </row>
        <row r="239">
          <cell r="B239" t="str">
            <v>BYK 093</v>
          </cell>
          <cell r="C239">
            <v>422000</v>
          </cell>
          <cell r="D239">
            <v>462000</v>
          </cell>
          <cell r="E239">
            <v>462000</v>
          </cell>
        </row>
        <row r="240">
          <cell r="B240" t="str">
            <v>BYK 346</v>
          </cell>
          <cell r="C240">
            <v>593000</v>
          </cell>
          <cell r="D240">
            <v>612000</v>
          </cell>
          <cell r="E240">
            <v>612000</v>
          </cell>
        </row>
        <row r="241">
          <cell r="B241" t="str">
            <v>E 05</v>
          </cell>
          <cell r="C241">
            <v>614800</v>
          </cell>
          <cell r="D241">
            <v>614800</v>
          </cell>
          <cell r="E241">
            <v>0</v>
          </cell>
        </row>
        <row r="242">
          <cell r="C242">
            <v>87500</v>
          </cell>
          <cell r="D242">
            <v>87500</v>
          </cell>
          <cell r="E242">
            <v>0</v>
          </cell>
        </row>
        <row r="243">
          <cell r="B243" t="str">
            <v>W 8120M</v>
          </cell>
          <cell r="C243">
            <v>245500</v>
          </cell>
          <cell r="D243">
            <v>245500</v>
          </cell>
          <cell r="E243">
            <v>245500</v>
          </cell>
        </row>
        <row r="244">
          <cell r="B244" t="str">
            <v>AQH 800</v>
          </cell>
          <cell r="C244">
            <v>348500</v>
          </cell>
          <cell r="D244">
            <v>348500</v>
          </cell>
          <cell r="E244">
            <v>380500</v>
          </cell>
        </row>
        <row r="245">
          <cell r="B245" t="str">
            <v>BYK 190</v>
          </cell>
          <cell r="C245">
            <v>382000</v>
          </cell>
          <cell r="D245">
            <v>410000</v>
          </cell>
          <cell r="E245">
            <v>410000</v>
          </cell>
        </row>
        <row r="246">
          <cell r="B246" t="str">
            <v>byk 2010</v>
          </cell>
          <cell r="C246">
            <v>239000</v>
          </cell>
          <cell r="D246">
            <v>279000</v>
          </cell>
          <cell r="E246">
            <v>279000</v>
          </cell>
        </row>
        <row r="247">
          <cell r="B247" t="str">
            <v>D51</v>
          </cell>
          <cell r="C247" t="e">
            <v>#N/A</v>
          </cell>
          <cell r="D247" t="e">
            <v>#N/A</v>
          </cell>
          <cell r="E247" t="e">
            <v>#N/A</v>
          </cell>
        </row>
        <row r="248">
          <cell r="B248" t="str">
            <v>Foamex 811</v>
          </cell>
          <cell r="C248">
            <v>417000</v>
          </cell>
          <cell r="D248">
            <v>417000</v>
          </cell>
          <cell r="E248">
            <v>437000</v>
          </cell>
        </row>
        <row r="249">
          <cell r="B249" t="str">
            <v>Glycerine</v>
          </cell>
          <cell r="C249">
            <v>40000</v>
          </cell>
          <cell r="D249">
            <v>40000</v>
          </cell>
          <cell r="E249">
            <v>0</v>
          </cell>
        </row>
        <row r="250">
          <cell r="B250" t="str">
            <v>L 44</v>
          </cell>
          <cell r="C250">
            <v>359000</v>
          </cell>
          <cell r="D250">
            <v>359000</v>
          </cell>
          <cell r="E250">
            <v>359000</v>
          </cell>
        </row>
        <row r="251">
          <cell r="B251" t="str">
            <v>Lanco 6445</v>
          </cell>
          <cell r="C251" t="e">
            <v>#N/A</v>
          </cell>
          <cell r="D251" t="e">
            <v>#N/A</v>
          </cell>
          <cell r="E251" t="e">
            <v>#N/A</v>
          </cell>
        </row>
        <row r="252">
          <cell r="B252" t="str">
            <v>Optigel WX</v>
          </cell>
          <cell r="C252">
            <v>293000</v>
          </cell>
          <cell r="D252">
            <v>293000</v>
          </cell>
          <cell r="E252">
            <v>344000</v>
          </cell>
        </row>
        <row r="253">
          <cell r="B253" t="str">
            <v>byk D420</v>
          </cell>
          <cell r="C253">
            <v>607000</v>
          </cell>
          <cell r="D253">
            <v>715000</v>
          </cell>
          <cell r="E253">
            <v>715000</v>
          </cell>
        </row>
        <row r="254">
          <cell r="B254" t="str">
            <v>SILICONE 35</v>
          </cell>
          <cell r="C254">
            <v>98000</v>
          </cell>
          <cell r="D254">
            <v>98000</v>
          </cell>
          <cell r="E254">
            <v>0</v>
          </cell>
        </row>
        <row r="255">
          <cell r="B255" t="str">
            <v>SN 5040</v>
          </cell>
          <cell r="C255">
            <v>34500</v>
          </cell>
          <cell r="D255">
            <v>34500</v>
          </cell>
          <cell r="E255">
            <v>0</v>
          </cell>
        </row>
        <row r="256">
          <cell r="B256" t="str">
            <v>PS 166</v>
          </cell>
          <cell r="C256">
            <v>118000</v>
          </cell>
          <cell r="D256">
            <v>118000</v>
          </cell>
          <cell r="E256">
            <v>118000</v>
          </cell>
        </row>
        <row r="257">
          <cell r="B257" t="str">
            <v>HS 2000</v>
          </cell>
          <cell r="C257">
            <v>92000</v>
          </cell>
          <cell r="D257">
            <v>92000</v>
          </cell>
          <cell r="E257">
            <v>96000</v>
          </cell>
        </row>
        <row r="258">
          <cell r="B258" t="str">
            <v>LAF 120</v>
          </cell>
          <cell r="C258">
            <v>169296.226</v>
          </cell>
          <cell r="D258">
            <v>169296.226</v>
          </cell>
          <cell r="E258">
            <v>0</v>
          </cell>
        </row>
        <row r="259">
          <cell r="B259" t="str">
            <v>LPR 76</v>
          </cell>
          <cell r="C259">
            <v>67710</v>
          </cell>
          <cell r="D259">
            <v>67710</v>
          </cell>
          <cell r="E259">
            <v>0</v>
          </cell>
        </row>
        <row r="264">
          <cell r="B264" t="str">
            <v>DW(1-1BAC)</v>
          </cell>
          <cell r="C264">
            <v>165400</v>
          </cell>
          <cell r="D264">
            <v>166800</v>
          </cell>
          <cell r="E264">
            <v>181800</v>
          </cell>
        </row>
        <row r="265">
          <cell r="B265" t="str">
            <v>DW(1-1A100)</v>
          </cell>
          <cell r="C265">
            <v>165750</v>
          </cell>
          <cell r="D265">
            <v>167750</v>
          </cell>
          <cell r="E265">
            <v>182750</v>
          </cell>
        </row>
        <row r="266">
          <cell r="B266" t="str">
            <v>201N (1%)</v>
          </cell>
          <cell r="C266">
            <v>39592</v>
          </cell>
          <cell r="D266">
            <v>42364</v>
          </cell>
          <cell r="E266">
            <v>0</v>
          </cell>
        </row>
        <row r="267">
          <cell r="B267" t="str">
            <v>201N (5%)</v>
          </cell>
          <cell r="C267">
            <v>74760</v>
          </cell>
          <cell r="D267">
            <v>74760</v>
          </cell>
          <cell r="E267">
            <v>0</v>
          </cell>
        </row>
        <row r="268">
          <cell r="B268" t="str">
            <v>Pregel B34/XY</v>
          </cell>
          <cell r="C268">
            <v>44392</v>
          </cell>
          <cell r="D268">
            <v>49640</v>
          </cell>
        </row>
        <row r="269">
          <cell r="B269" t="str">
            <v>Pregel B34/A100</v>
          </cell>
        </row>
        <row r="270">
          <cell r="B270" t="str">
            <v>KAT 24(20%)</v>
          </cell>
          <cell r="C270">
            <v>162640</v>
          </cell>
          <cell r="D270">
            <v>164880</v>
          </cell>
          <cell r="E270">
            <v>0</v>
          </cell>
        </row>
        <row r="271">
          <cell r="B271" t="str">
            <v>BYK 103(20%)</v>
          </cell>
          <cell r="C271">
            <v>87240</v>
          </cell>
          <cell r="D271">
            <v>93480</v>
          </cell>
          <cell r="E271">
            <v>93480</v>
          </cell>
        </row>
        <row r="272">
          <cell r="B272" t="str">
            <v>BYK 141(20%)</v>
          </cell>
          <cell r="C272">
            <v>80240</v>
          </cell>
          <cell r="D272">
            <v>82480</v>
          </cell>
          <cell r="E272">
            <v>84080</v>
          </cell>
        </row>
        <row r="273">
          <cell r="B273" t="str">
            <v>BYK 323(20%)</v>
          </cell>
          <cell r="C273">
            <v>184440</v>
          </cell>
          <cell r="D273">
            <v>201680</v>
          </cell>
          <cell r="E273">
            <v>201680</v>
          </cell>
        </row>
        <row r="274">
          <cell r="B274" t="str">
            <v>BYK 3700(1-2BAC)</v>
          </cell>
          <cell r="C274">
            <v>283920</v>
          </cell>
          <cell r="D274">
            <v>285786.66666666669</v>
          </cell>
          <cell r="E274">
            <v>0</v>
          </cell>
        </row>
        <row r="275">
          <cell r="B275" t="str">
            <v>5800F(20%)</v>
          </cell>
          <cell r="C275">
            <v>55240</v>
          </cell>
          <cell r="D275">
            <v>57480</v>
          </cell>
          <cell r="E275">
            <v>57480</v>
          </cell>
        </row>
        <row r="276">
          <cell r="B276" t="str">
            <v>BYK 106(20%)</v>
          </cell>
          <cell r="C276">
            <v>101240</v>
          </cell>
          <cell r="D276">
            <v>115480</v>
          </cell>
          <cell r="E276">
            <v>115480</v>
          </cell>
        </row>
        <row r="277">
          <cell r="B277" t="str">
            <v>BYK 110(20%)</v>
          </cell>
          <cell r="C277">
            <v>100000</v>
          </cell>
          <cell r="D277">
            <v>100240</v>
          </cell>
          <cell r="E277">
            <v>104440</v>
          </cell>
        </row>
        <row r="278">
          <cell r="B278" t="str">
            <v>EV 80(1-1BAC)</v>
          </cell>
          <cell r="C278">
            <v>240400</v>
          </cell>
          <cell r="D278">
            <v>241800</v>
          </cell>
          <cell r="E278">
            <v>241800</v>
          </cell>
        </row>
        <row r="279">
          <cell r="B279" t="str">
            <v>EV 85(1-1BAC)</v>
          </cell>
          <cell r="C279">
            <v>370400</v>
          </cell>
          <cell r="D279">
            <v>371800</v>
          </cell>
          <cell r="E279">
            <v>371800</v>
          </cell>
        </row>
        <row r="280">
          <cell r="B280" t="str">
            <v>EV 93(1-1BAC)</v>
          </cell>
          <cell r="C280">
            <v>152900</v>
          </cell>
          <cell r="D280">
            <v>154300</v>
          </cell>
          <cell r="E280">
            <v>0</v>
          </cell>
        </row>
        <row r="281">
          <cell r="B281" t="str">
            <v>Glide 415(20%)</v>
          </cell>
          <cell r="C281">
            <v>72840</v>
          </cell>
          <cell r="D281">
            <v>79880</v>
          </cell>
          <cell r="E281">
            <v>79880</v>
          </cell>
        </row>
        <row r="282">
          <cell r="B282" t="str">
            <v>BYK 141(20%XY)</v>
          </cell>
          <cell r="C282">
            <v>79760</v>
          </cell>
          <cell r="D282">
            <v>84400</v>
          </cell>
          <cell r="E282">
            <v>86000</v>
          </cell>
        </row>
        <row r="283">
          <cell r="B283" t="str">
            <v>BYK 103(1-1XY)</v>
          </cell>
          <cell r="C283">
            <v>171600</v>
          </cell>
          <cell r="D283">
            <v>184500</v>
          </cell>
          <cell r="E283">
            <v>184500</v>
          </cell>
        </row>
        <row r="284">
          <cell r="B284" t="str">
            <v>BYK 323(20%XY)</v>
          </cell>
          <cell r="C284">
            <v>183960</v>
          </cell>
          <cell r="D284">
            <v>203600</v>
          </cell>
          <cell r="E284">
            <v>203600</v>
          </cell>
        </row>
        <row r="285">
          <cell r="B285" t="str">
            <v>Glide 415(20%XY)</v>
          </cell>
          <cell r="C285">
            <v>72360</v>
          </cell>
          <cell r="D285">
            <v>81800</v>
          </cell>
          <cell r="E285">
            <v>81800</v>
          </cell>
        </row>
        <row r="286">
          <cell r="B286" t="str">
            <v>FESFR002(1-100 A100)</v>
          </cell>
          <cell r="C286" t="e">
            <v>#VALUE!</v>
          </cell>
          <cell r="D286">
            <v>39108.910891089108</v>
          </cell>
          <cell r="E286">
            <v>0</v>
          </cell>
        </row>
        <row r="287">
          <cell r="B287" t="str">
            <v>641(1-1BAC)</v>
          </cell>
          <cell r="C287">
            <v>297900</v>
          </cell>
          <cell r="D287">
            <v>299300</v>
          </cell>
          <cell r="E287">
            <v>0</v>
          </cell>
        </row>
        <row r="288">
          <cell r="B288" t="str">
            <v>641(1-1A100)</v>
          </cell>
          <cell r="C288">
            <v>298250</v>
          </cell>
          <cell r="D288">
            <v>300250</v>
          </cell>
          <cell r="E288">
            <v>0</v>
          </cell>
        </row>
        <row r="289">
          <cell r="B289" t="str">
            <v>C32(50%)</v>
          </cell>
          <cell r="C289">
            <v>353900</v>
          </cell>
          <cell r="D289">
            <v>355300</v>
          </cell>
          <cell r="E289">
            <v>0</v>
          </cell>
        </row>
        <row r="290">
          <cell r="B290" t="str">
            <v>C32(20%)</v>
          </cell>
          <cell r="C290">
            <v>160040</v>
          </cell>
          <cell r="D290">
            <v>162280</v>
          </cell>
          <cell r="E290">
            <v>0</v>
          </cell>
        </row>
        <row r="291">
          <cell r="B291" t="str">
            <v>C32(20%XY)</v>
          </cell>
          <cell r="C291">
            <v>159560</v>
          </cell>
          <cell r="D291">
            <v>164200</v>
          </cell>
          <cell r="E291">
            <v>0</v>
          </cell>
        </row>
        <row r="292">
          <cell r="B292" t="str">
            <v>C32(1-1BAC)</v>
          </cell>
          <cell r="C292">
            <v>353900</v>
          </cell>
          <cell r="D292">
            <v>355300</v>
          </cell>
          <cell r="E292">
            <v>0</v>
          </cell>
        </row>
        <row r="293">
          <cell r="B293" t="str">
            <v>KL 245(20%)</v>
          </cell>
          <cell r="C293">
            <v>114640</v>
          </cell>
          <cell r="D293">
            <v>116880</v>
          </cell>
          <cell r="E293">
            <v>117680</v>
          </cell>
        </row>
        <row r="294">
          <cell r="B294" t="str">
            <v>KL 245(20%XY)</v>
          </cell>
          <cell r="C294">
            <v>114160</v>
          </cell>
          <cell r="D294">
            <v>118800</v>
          </cell>
          <cell r="E294">
            <v>119600</v>
          </cell>
        </row>
        <row r="295">
          <cell r="B295" t="str">
            <v>P230X(1-2XY)</v>
          </cell>
          <cell r="C295">
            <v>44800</v>
          </cell>
          <cell r="D295">
            <v>48666.666666666664</v>
          </cell>
          <cell r="E295">
            <v>60666.666666666664</v>
          </cell>
        </row>
        <row r="296">
          <cell r="B296" t="str">
            <v>P220X(1-2XY)</v>
          </cell>
          <cell r="C296">
            <v>44800</v>
          </cell>
          <cell r="D296">
            <v>48666.666666666664</v>
          </cell>
          <cell r="E296">
            <v>60666.666666666664</v>
          </cell>
        </row>
        <row r="297">
          <cell r="B297" t="str">
            <v>P220X(1-2A100)</v>
          </cell>
        </row>
        <row r="298">
          <cell r="B298" t="str">
            <v>SG720(1-2XY)</v>
          </cell>
          <cell r="C298">
            <v>44800</v>
          </cell>
          <cell r="D298">
            <v>48666.666666666664</v>
          </cell>
          <cell r="E298">
            <v>60666.666666666664</v>
          </cell>
        </row>
        <row r="299">
          <cell r="B299" t="str">
            <v>3300(1-2XY)</v>
          </cell>
          <cell r="C299">
            <v>44800</v>
          </cell>
          <cell r="D299">
            <v>48666.666666666664</v>
          </cell>
          <cell r="E299">
            <v>60666.666666666664</v>
          </cell>
        </row>
        <row r="300">
          <cell r="B300" t="str">
            <v>SG720(1-2.5XY)</v>
          </cell>
          <cell r="C300">
            <v>42714.285714285717</v>
          </cell>
          <cell r="D300">
            <v>46857.142857142855</v>
          </cell>
          <cell r="E300">
            <v>57142.857142857145</v>
          </cell>
        </row>
        <row r="301">
          <cell r="B301" t="str">
            <v>3300(1-2.5XY)</v>
          </cell>
          <cell r="C301">
            <v>42714.285714285717</v>
          </cell>
          <cell r="D301">
            <v>46857.142857142855</v>
          </cell>
          <cell r="E301">
            <v>57142.857142857145</v>
          </cell>
        </row>
        <row r="302">
          <cell r="B302" t="str">
            <v>OB CO(1-99BAC)</v>
          </cell>
          <cell r="C302">
            <v>55442</v>
          </cell>
          <cell r="D302">
            <v>58214</v>
          </cell>
          <cell r="E302">
            <v>58264</v>
          </cell>
        </row>
        <row r="303">
          <cell r="B303" t="str">
            <v>5060(1-1BAC)</v>
          </cell>
          <cell r="C303">
            <v>15400</v>
          </cell>
          <cell r="D303">
            <v>16800</v>
          </cell>
          <cell r="E303">
            <v>421800</v>
          </cell>
        </row>
        <row r="304">
          <cell r="B304" t="str">
            <v>JP 504(2.5%)</v>
          </cell>
          <cell r="C304">
            <v>51052.5</v>
          </cell>
          <cell r="D304">
            <v>51052.5</v>
          </cell>
          <cell r="E304">
            <v>0</v>
          </cell>
        </row>
        <row r="305">
          <cell r="B305" t="str">
            <v>JP 504(5%)</v>
          </cell>
          <cell r="C305">
            <v>66605</v>
          </cell>
          <cell r="D305">
            <v>66605</v>
          </cell>
          <cell r="E305">
            <v>0</v>
          </cell>
        </row>
        <row r="306">
          <cell r="B306" t="str">
            <v>3035(1-2TO)</v>
          </cell>
          <cell r="C306">
            <v>187400</v>
          </cell>
          <cell r="D306">
            <v>190000</v>
          </cell>
          <cell r="E306">
            <v>0</v>
          </cell>
        </row>
        <row r="307">
          <cell r="B307" t="str">
            <v>SILICON(20%BAC)</v>
          </cell>
          <cell r="C307">
            <v>43640</v>
          </cell>
          <cell r="D307">
            <v>45880</v>
          </cell>
          <cell r="E307">
            <v>0</v>
          </cell>
        </row>
        <row r="308">
          <cell r="B308" t="str">
            <v>SILICON(1-1BAC)</v>
          </cell>
          <cell r="C308">
            <v>62900</v>
          </cell>
          <cell r="D308">
            <v>64300</v>
          </cell>
          <cell r="E308">
            <v>0</v>
          </cell>
        </row>
        <row r="309">
          <cell r="B309" t="str">
            <v>Sáp Parafin (1-3A100)</v>
          </cell>
          <cell r="C309">
            <v>35666.666666666664</v>
          </cell>
          <cell r="D309">
            <v>39666.666666666664</v>
          </cell>
          <cell r="E309">
            <v>0</v>
          </cell>
        </row>
        <row r="310">
          <cell r="B310" t="str">
            <v>Sáp Parafin (1-4A100)</v>
          </cell>
          <cell r="C310">
            <v>34000</v>
          </cell>
          <cell r="D310">
            <v>38000</v>
          </cell>
          <cell r="E310">
            <v>0</v>
          </cell>
        </row>
        <row r="311">
          <cell r="B311" t="str">
            <v>GUM(1-1XY)</v>
          </cell>
          <cell r="C311">
            <v>36100</v>
          </cell>
          <cell r="D311">
            <v>39000</v>
          </cell>
          <cell r="E311">
            <v>39000</v>
          </cell>
        </row>
        <row r="312">
          <cell r="B312" t="str">
            <v>EV 40W(30%XY)</v>
          </cell>
          <cell r="C312">
            <v>52340</v>
          </cell>
          <cell r="D312">
            <v>56400</v>
          </cell>
          <cell r="E312">
            <v>0</v>
          </cell>
        </row>
        <row r="313">
          <cell r="B313" t="str">
            <v>MALEIC(1-1XY)</v>
          </cell>
          <cell r="C313">
            <v>40100</v>
          </cell>
          <cell r="D313">
            <v>43000</v>
          </cell>
          <cell r="E313">
            <v>43000</v>
          </cell>
        </row>
        <row r="314">
          <cell r="B314" t="str">
            <v>MALEIC(1-1BAC)</v>
          </cell>
          <cell r="C314">
            <v>67400</v>
          </cell>
          <cell r="D314">
            <v>68800</v>
          </cell>
          <cell r="E314">
            <v>0</v>
          </cell>
        </row>
        <row r="315">
          <cell r="B315" t="str">
            <v>DD 18LV 20%</v>
          </cell>
          <cell r="C315">
            <v>84120</v>
          </cell>
          <cell r="D315">
            <v>84120</v>
          </cell>
        </row>
        <row r="316">
          <cell r="B316" t="str">
            <v>439 MH(1-1XY)</v>
          </cell>
          <cell r="C316">
            <v>100600</v>
          </cell>
          <cell r="D316">
            <v>103500</v>
          </cell>
          <cell r="E316">
            <v>0</v>
          </cell>
        </row>
        <row r="317">
          <cell r="B317" t="str">
            <v>PREGEL EC(7%A100)</v>
          </cell>
          <cell r="C317">
            <v>33845</v>
          </cell>
          <cell r="D317">
            <v>37565</v>
          </cell>
          <cell r="E317">
            <v>37635</v>
          </cell>
        </row>
        <row r="318">
          <cell r="B318" t="str">
            <v>OB CO 15%</v>
          </cell>
          <cell r="C318">
            <v>400430</v>
          </cell>
          <cell r="D318">
            <v>402810</v>
          </cell>
          <cell r="E318">
            <v>403560</v>
          </cell>
        </row>
        <row r="319">
          <cell r="B319" t="str">
            <v>OB CO 20%</v>
          </cell>
          <cell r="C319">
            <v>523640</v>
          </cell>
          <cell r="D319">
            <v>525880</v>
          </cell>
          <cell r="E319">
            <v>526880</v>
          </cell>
        </row>
        <row r="320">
          <cell r="B320" t="str">
            <v>DD UV 100</v>
          </cell>
          <cell r="C320">
            <v>56715</v>
          </cell>
          <cell r="D320">
            <v>56735</v>
          </cell>
          <cell r="E320">
            <v>0</v>
          </cell>
        </row>
        <row r="321">
          <cell r="B321" t="str">
            <v>MH(1-50)</v>
          </cell>
          <cell r="C321">
            <v>34274.509803921566</v>
          </cell>
          <cell r="D321">
            <v>34274.509803921566</v>
          </cell>
          <cell r="E321">
            <v>0</v>
          </cell>
        </row>
        <row r="322">
          <cell r="B322" t="str">
            <v>PASTE CHÀ NHÁM</v>
          </cell>
          <cell r="C322">
            <v>51431.375999999997</v>
          </cell>
          <cell r="D322">
            <v>53076.815999999999</v>
          </cell>
        </row>
        <row r="323">
          <cell r="B323" t="str">
            <v>PG CHÀ NHÁM M1/23</v>
          </cell>
          <cell r="C323">
            <v>51431.375999999997</v>
          </cell>
          <cell r="D323">
            <v>53076.815999999999</v>
          </cell>
        </row>
        <row r="324">
          <cell r="B324" t="str">
            <v>BYK 110(50%)</v>
          </cell>
          <cell r="C324">
            <v>213250</v>
          </cell>
          <cell r="D324">
            <v>213400</v>
          </cell>
          <cell r="E324">
            <v>0</v>
          </cell>
        </row>
        <row r="325">
          <cell r="B325" t="str">
            <v>AC 105(1-1EAC)</v>
          </cell>
          <cell r="C325">
            <v>37400</v>
          </cell>
          <cell r="D325">
            <v>37400</v>
          </cell>
          <cell r="E325">
            <v>39400</v>
          </cell>
        </row>
        <row r="326">
          <cell r="B326" t="str">
            <v>719 HV(50% PM)</v>
          </cell>
          <cell r="C326">
            <v>58000</v>
          </cell>
          <cell r="D326">
            <v>53900</v>
          </cell>
          <cell r="E326">
            <v>52900</v>
          </cell>
        </row>
        <row r="333">
          <cell r="B333" t="str">
            <v>DM PU LÓT</v>
          </cell>
          <cell r="C333">
            <v>16797.989690721646</v>
          </cell>
          <cell r="D333">
            <v>19292.590206185563</v>
          </cell>
        </row>
        <row r="334">
          <cell r="B334" t="str">
            <v>DM NC02</v>
          </cell>
          <cell r="C334">
            <v>24612.960022522522</v>
          </cell>
          <cell r="D334">
            <v>28569.794481981982</v>
          </cell>
        </row>
        <row r="335">
          <cell r="B335" t="str">
            <v>DM NC KH</v>
          </cell>
          <cell r="C335">
            <v>25319.068749999999</v>
          </cell>
          <cell r="D335">
            <v>29108.53125</v>
          </cell>
        </row>
        <row r="336">
          <cell r="B336" t="str">
            <v>DM NC HB</v>
          </cell>
          <cell r="C336">
            <v>24683.743589743593</v>
          </cell>
          <cell r="D336">
            <v>28636.976495726496</v>
          </cell>
        </row>
        <row r="337">
          <cell r="B337" t="str">
            <v>DM PU TXXT</v>
          </cell>
          <cell r="C337">
            <v>20561.551724137931</v>
          </cell>
          <cell r="D337">
            <v>23409.644396551721</v>
          </cell>
        </row>
        <row r="338">
          <cell r="B338" t="str">
            <v>DM PU SM</v>
          </cell>
          <cell r="C338">
            <v>30001</v>
          </cell>
          <cell r="D338">
            <v>32921</v>
          </cell>
        </row>
        <row r="339">
          <cell r="B339" t="str">
            <v>STAIN K25 TRẮNG</v>
          </cell>
          <cell r="C339">
            <v>74675.399999999994</v>
          </cell>
          <cell r="D339">
            <v>75134.399999999994</v>
          </cell>
        </row>
        <row r="340">
          <cell r="B340" t="str">
            <v>Paste kháng trầy 01/23</v>
          </cell>
          <cell r="C340">
            <v>132868.89142857143</v>
          </cell>
          <cell r="D340">
            <v>137196.41142857142</v>
          </cell>
        </row>
        <row r="341">
          <cell r="B341" t="str">
            <v>MH (1-50)</v>
          </cell>
          <cell r="C341">
            <v>34274.509803921566</v>
          </cell>
          <cell r="D341">
            <v>34274.509803921566</v>
          </cell>
        </row>
        <row r="342">
          <cell r="B342" t="str">
            <v>PASTE TRẮNG 59</v>
          </cell>
          <cell r="C342">
            <v>81764.625</v>
          </cell>
          <cell r="D342">
            <v>82134.472000000009</v>
          </cell>
        </row>
        <row r="343">
          <cell r="B343" t="str">
            <v>BÓNG NC T2012 BS</v>
          </cell>
          <cell r="C343">
            <v>55332.9</v>
          </cell>
          <cell r="D343">
            <v>64191.27</v>
          </cell>
        </row>
        <row r="344">
          <cell r="B344" t="str">
            <v>PASTE BỘT MỜ 30/24</v>
          </cell>
          <cell r="C344">
            <v>87768.827400000009</v>
          </cell>
          <cell r="D344">
            <v>91098.107400000008</v>
          </cell>
        </row>
        <row r="345">
          <cell r="B345" t="str">
            <v>PASTE MỜ BT ED3024</v>
          </cell>
          <cell r="C345">
            <v>87768.827400000009</v>
          </cell>
          <cell r="D345">
            <v>91098.107400000008</v>
          </cell>
          <cell r="E345">
            <v>0</v>
          </cell>
        </row>
        <row r="346">
          <cell r="B346" t="str">
            <v>DM PHA MÀU 03/18</v>
          </cell>
          <cell r="C346">
            <v>29041</v>
          </cell>
          <cell r="D346">
            <v>33123</v>
          </cell>
        </row>
        <row r="347">
          <cell r="B347" t="str">
            <v>PASTE TRẮNG 15/9</v>
          </cell>
          <cell r="C347">
            <v>74984.657399999996</v>
          </cell>
          <cell r="D347">
            <v>75832.481400000004</v>
          </cell>
        </row>
        <row r="348">
          <cell r="B348" t="str">
            <v>DM SBM</v>
          </cell>
          <cell r="C348">
            <v>27675.5</v>
          </cell>
          <cell r="D348">
            <v>31200</v>
          </cell>
        </row>
        <row r="349">
          <cell r="B349" t="str">
            <v>TEX-BG(2-1)</v>
          </cell>
          <cell r="C349">
            <v>58166.666666666664</v>
          </cell>
          <cell r="D349">
            <v>58166.666666666664</v>
          </cell>
          <cell r="E349">
            <v>58166.666666666664</v>
          </cell>
        </row>
        <row r="350">
          <cell r="B350" t="str">
            <v>HH RMH 01/25</v>
          </cell>
          <cell r="C350">
            <v>22084.068006800677</v>
          </cell>
          <cell r="D350">
            <v>21355.935193519348</v>
          </cell>
        </row>
        <row r="351">
          <cell r="B351" t="str">
            <v>DM NC DT 0125</v>
          </cell>
          <cell r="C351">
            <v>23664</v>
          </cell>
          <cell r="D351">
            <v>28556.666666666668</v>
          </cell>
        </row>
        <row r="365">
          <cell r="C365" t="str">
            <v xml:space="preserve"> -     </v>
          </cell>
        </row>
        <row r="366">
          <cell r="C366">
            <v>0</v>
          </cell>
          <cell r="D366">
            <v>0</v>
          </cell>
          <cell r="E366">
            <v>109000</v>
          </cell>
        </row>
        <row r="367">
          <cell r="C367" t="e">
            <v>#N/A</v>
          </cell>
          <cell r="D367" t="e">
            <v>#N/A</v>
          </cell>
          <cell r="E367" t="e">
            <v>#N/A</v>
          </cell>
        </row>
        <row r="368">
          <cell r="C368">
            <v>0</v>
          </cell>
          <cell r="D368">
            <v>0</v>
          </cell>
          <cell r="E368">
            <v>150000</v>
          </cell>
        </row>
        <row r="369">
          <cell r="C369" t="e">
            <v>#N/A</v>
          </cell>
          <cell r="D369" t="e">
            <v>#N/A</v>
          </cell>
          <cell r="E369" t="e">
            <v>#N/A</v>
          </cell>
        </row>
        <row r="370">
          <cell r="B370" t="str">
            <v>N75</v>
          </cell>
          <cell r="C370">
            <v>81000</v>
          </cell>
          <cell r="D370">
            <v>98000</v>
          </cell>
          <cell r="E370">
            <v>0</v>
          </cell>
        </row>
        <row r="371">
          <cell r="B371" t="str">
            <v>HI 100</v>
          </cell>
          <cell r="C371">
            <v>85000</v>
          </cell>
          <cell r="D371">
            <v>102000</v>
          </cell>
          <cell r="E371">
            <v>0</v>
          </cell>
        </row>
        <row r="372">
          <cell r="C372">
            <v>0</v>
          </cell>
          <cell r="D372">
            <v>0</v>
          </cell>
          <cell r="E372">
            <v>155000</v>
          </cell>
        </row>
        <row r="373">
          <cell r="C373">
            <v>0</v>
          </cell>
          <cell r="D373">
            <v>0</v>
          </cell>
          <cell r="E373">
            <v>150000</v>
          </cell>
        </row>
        <row r="374">
          <cell r="B374" t="str">
            <v>L75</v>
          </cell>
          <cell r="C374">
            <v>46894</v>
          </cell>
          <cell r="D374">
            <v>46894</v>
          </cell>
          <cell r="E374">
            <v>53500</v>
          </cell>
        </row>
        <row r="375">
          <cell r="B375" t="str">
            <v>CL 503</v>
          </cell>
          <cell r="C375">
            <v>0</v>
          </cell>
          <cell r="D375">
            <v>0</v>
          </cell>
          <cell r="E375">
            <v>66000</v>
          </cell>
        </row>
        <row r="376">
          <cell r="B376" t="str">
            <v>TL 75E</v>
          </cell>
          <cell r="C376">
            <v>0</v>
          </cell>
          <cell r="D376">
            <v>0</v>
          </cell>
          <cell r="E376">
            <v>54000</v>
          </cell>
        </row>
        <row r="377">
          <cell r="B377" t="str">
            <v>IL 1451</v>
          </cell>
          <cell r="C377">
            <v>46894</v>
          </cell>
          <cell r="D377">
            <v>46894</v>
          </cell>
          <cell r="E377">
            <v>53500</v>
          </cell>
        </row>
        <row r="378">
          <cell r="C378">
            <v>0</v>
          </cell>
          <cell r="D378">
            <v>0</v>
          </cell>
          <cell r="E378">
            <v>72000</v>
          </cell>
        </row>
        <row r="379">
          <cell r="B379" t="str">
            <v>TT 150B</v>
          </cell>
          <cell r="C379">
            <v>41160</v>
          </cell>
          <cell r="D379">
            <v>41160</v>
          </cell>
          <cell r="E379">
            <v>54000</v>
          </cell>
        </row>
        <row r="380">
          <cell r="B380" t="str">
            <v>HLBA</v>
          </cell>
          <cell r="C380">
            <v>110000</v>
          </cell>
          <cell r="D380" t="e">
            <v>#N/A</v>
          </cell>
          <cell r="E380" t="e">
            <v>#N/A</v>
          </cell>
        </row>
        <row r="381">
          <cell r="B381" t="str">
            <v>VPLS 2394</v>
          </cell>
          <cell r="C381">
            <v>110000</v>
          </cell>
          <cell r="D381">
            <v>110000</v>
          </cell>
          <cell r="E381">
            <v>125000</v>
          </cell>
        </row>
        <row r="382">
          <cell r="C382" t="e">
            <v>#N/A</v>
          </cell>
          <cell r="D382" t="e">
            <v>#N/A</v>
          </cell>
          <cell r="E382" t="e">
            <v>#N/A</v>
          </cell>
        </row>
        <row r="383">
          <cell r="B383" t="str">
            <v>Z4470</v>
          </cell>
          <cell r="C383">
            <v>275000</v>
          </cell>
          <cell r="D383">
            <v>275000</v>
          </cell>
          <cell r="E383">
            <v>265000</v>
          </cell>
        </row>
        <row r="384">
          <cell r="B384" t="str">
            <v>Na2SiO3</v>
          </cell>
          <cell r="C384">
            <v>120000</v>
          </cell>
          <cell r="D384">
            <v>120000</v>
          </cell>
          <cell r="E384">
            <v>0</v>
          </cell>
        </row>
        <row r="385">
          <cell r="B385" t="str">
            <v>PTSA</v>
          </cell>
          <cell r="C385">
            <v>45000</v>
          </cell>
          <cell r="D385">
            <v>45000</v>
          </cell>
          <cell r="E385">
            <v>55000</v>
          </cell>
        </row>
        <row r="386">
          <cell r="B386" t="str">
            <v>Soda</v>
          </cell>
          <cell r="C386" t="e">
            <v>#N/A</v>
          </cell>
          <cell r="D386" t="e">
            <v>#N/A</v>
          </cell>
          <cell r="E386" t="e">
            <v>#N/A</v>
          </cell>
        </row>
        <row r="387">
          <cell r="C387" t="e">
            <v>#N/A</v>
          </cell>
          <cell r="D387" t="e">
            <v>#N/A</v>
          </cell>
          <cell r="E387" t="e">
            <v>#N/A</v>
          </cell>
        </row>
        <row r="388">
          <cell r="C388">
            <v>53211.677000000003</v>
          </cell>
          <cell r="D388">
            <v>53211.677000000003</v>
          </cell>
          <cell r="E388">
            <v>0</v>
          </cell>
        </row>
        <row r="389">
          <cell r="C389">
            <v>406000</v>
          </cell>
          <cell r="D389">
            <v>406000</v>
          </cell>
          <cell r="E389">
            <v>408000</v>
          </cell>
        </row>
        <row r="391">
          <cell r="C391" t="str">
            <v xml:space="preserve"> -     </v>
          </cell>
        </row>
        <row r="392">
          <cell r="B392" t="str">
            <v>EXSKIN</v>
          </cell>
          <cell r="C392">
            <v>75000</v>
          </cell>
          <cell r="D392">
            <v>75000</v>
          </cell>
          <cell r="E392">
            <v>86000</v>
          </cell>
        </row>
        <row r="393">
          <cell r="B393" t="str">
            <v>Calcium</v>
          </cell>
          <cell r="C393">
            <v>67500</v>
          </cell>
          <cell r="D393">
            <v>67500</v>
          </cell>
          <cell r="E393">
            <v>66000</v>
          </cell>
        </row>
        <row r="394">
          <cell r="B394" t="str">
            <v>CO</v>
          </cell>
          <cell r="C394">
            <v>225000</v>
          </cell>
          <cell r="D394">
            <v>225000</v>
          </cell>
          <cell r="E394">
            <v>185000</v>
          </cell>
        </row>
        <row r="395">
          <cell r="B395" t="str">
            <v>Mn</v>
          </cell>
          <cell r="C395">
            <v>68000</v>
          </cell>
          <cell r="D395">
            <v>68000</v>
          </cell>
          <cell r="E395">
            <v>80000</v>
          </cell>
        </row>
        <row r="396">
          <cell r="B396" t="str">
            <v>Pb</v>
          </cell>
          <cell r="C396" t="e">
            <v>#N/A</v>
          </cell>
          <cell r="D396" t="e">
            <v>#N/A</v>
          </cell>
          <cell r="E396" t="e">
            <v>#N/A</v>
          </cell>
        </row>
        <row r="397">
          <cell r="B397" t="str">
            <v>ZIR 24</v>
          </cell>
          <cell r="C397">
            <v>170000</v>
          </cell>
          <cell r="D397">
            <v>170000</v>
          </cell>
          <cell r="E397">
            <v>0</v>
          </cell>
        </row>
        <row r="398">
          <cell r="B398" t="str">
            <v>ZIR 24(1-1BAC)</v>
          </cell>
          <cell r="C398">
            <v>100400</v>
          </cell>
          <cell r="D398">
            <v>101800</v>
          </cell>
          <cell r="E398">
            <v>0</v>
          </cell>
        </row>
        <row r="399">
          <cell r="B399" t="str">
            <v>ZIR 24(1-1A100)</v>
          </cell>
          <cell r="C399">
            <v>100750</v>
          </cell>
          <cell r="D399">
            <v>102750</v>
          </cell>
          <cell r="E399">
            <v>0</v>
          </cell>
        </row>
        <row r="401">
          <cell r="C401" t="str">
            <v xml:space="preserve"> -     </v>
          </cell>
        </row>
        <row r="402">
          <cell r="C402" t="str">
            <v xml:space="preserve"> -     </v>
          </cell>
        </row>
        <row r="403">
          <cell r="B403" t="str">
            <v>Acronal 7670</v>
          </cell>
          <cell r="C403" t="e">
            <v>#N/A</v>
          </cell>
          <cell r="D403" t="e">
            <v>#N/A</v>
          </cell>
          <cell r="E403" t="e">
            <v>#N/A</v>
          </cell>
        </row>
        <row r="404">
          <cell r="B404" t="str">
            <v>PA 510</v>
          </cell>
          <cell r="C404">
            <v>45000</v>
          </cell>
          <cell r="D404">
            <v>45000</v>
          </cell>
          <cell r="E404">
            <v>45000</v>
          </cell>
        </row>
        <row r="405">
          <cell r="B405" t="str">
            <v>PA 808</v>
          </cell>
          <cell r="C405" t="e">
            <v>#N/A</v>
          </cell>
          <cell r="D405" t="e">
            <v>#N/A</v>
          </cell>
          <cell r="E405" t="e">
            <v>#N/A</v>
          </cell>
        </row>
        <row r="406">
          <cell r="B406" t="str">
            <v>XP 2651</v>
          </cell>
          <cell r="C406" t="e">
            <v>#N/A</v>
          </cell>
          <cell r="D406" t="e">
            <v>#N/A</v>
          </cell>
          <cell r="E406" t="e">
            <v>#N/A</v>
          </cell>
        </row>
        <row r="407">
          <cell r="B407" t="str">
            <v>8770 ap</v>
          </cell>
          <cell r="C407" t="e">
            <v>#N/A</v>
          </cell>
          <cell r="D407" t="e">
            <v>#N/A</v>
          </cell>
          <cell r="E407" t="e">
            <v>#N/A</v>
          </cell>
        </row>
        <row r="408">
          <cell r="B408" t="str">
            <v>XK 14</v>
          </cell>
          <cell r="C408">
            <v>74000</v>
          </cell>
          <cell r="D408">
            <v>80000</v>
          </cell>
          <cell r="E408">
            <v>85000</v>
          </cell>
        </row>
        <row r="409">
          <cell r="B409" t="str">
            <v>XK 351</v>
          </cell>
          <cell r="C409">
            <v>95000</v>
          </cell>
          <cell r="D409">
            <v>95000</v>
          </cell>
          <cell r="E409">
            <v>97000</v>
          </cell>
        </row>
        <row r="410">
          <cell r="B410" t="str">
            <v>XK 98</v>
          </cell>
          <cell r="C410">
            <v>83500</v>
          </cell>
          <cell r="D410">
            <v>83500</v>
          </cell>
          <cell r="E410">
            <v>76000</v>
          </cell>
        </row>
        <row r="411">
          <cell r="B411" t="str">
            <v xml:space="preserve"> LS 8500B</v>
          </cell>
          <cell r="C411">
            <v>52000</v>
          </cell>
          <cell r="D411">
            <v>52000</v>
          </cell>
          <cell r="E411">
            <v>0</v>
          </cell>
        </row>
        <row r="412">
          <cell r="B412" t="str">
            <v>Nhựa 8016/35</v>
          </cell>
          <cell r="C412">
            <v>50000</v>
          </cell>
          <cell r="D412">
            <v>50000</v>
          </cell>
          <cell r="E412">
            <v>51000</v>
          </cell>
        </row>
        <row r="413">
          <cell r="B413" t="str">
            <v>Nhựa AC 120</v>
          </cell>
          <cell r="C413">
            <v>47500</v>
          </cell>
          <cell r="D413">
            <v>46500</v>
          </cell>
          <cell r="E413">
            <v>46500</v>
          </cell>
        </row>
        <row r="414">
          <cell r="B414" t="str">
            <v>Nhựa U312</v>
          </cell>
          <cell r="C414" t="e">
            <v>#N/A</v>
          </cell>
          <cell r="D414" t="e">
            <v>#N/A</v>
          </cell>
          <cell r="E414" t="e">
            <v>#N/A</v>
          </cell>
        </row>
        <row r="415">
          <cell r="B415" t="str">
            <v>Houxian 2013</v>
          </cell>
          <cell r="C415">
            <v>70000</v>
          </cell>
          <cell r="D415">
            <v>70000</v>
          </cell>
          <cell r="E415">
            <v>71500</v>
          </cell>
        </row>
        <row r="416">
          <cell r="B416" t="str">
            <v>PVA JP-05Y</v>
          </cell>
          <cell r="C416">
            <v>56364</v>
          </cell>
          <cell r="D416">
            <v>56364</v>
          </cell>
          <cell r="E416">
            <v>0</v>
          </cell>
        </row>
        <row r="417">
          <cell r="B417" t="str">
            <v>Nhựa AZ 6710</v>
          </cell>
          <cell r="C417">
            <v>78000</v>
          </cell>
          <cell r="D417">
            <v>78000</v>
          </cell>
          <cell r="E417">
            <v>89000</v>
          </cell>
        </row>
        <row r="418">
          <cell r="B418" t="str">
            <v>Nhựa 8002W</v>
          </cell>
          <cell r="C418">
            <v>55000</v>
          </cell>
          <cell r="D418">
            <v>55000</v>
          </cell>
          <cell r="E418">
            <v>55000</v>
          </cell>
        </row>
        <row r="419">
          <cell r="B419" t="str">
            <v>Setaqua 6716</v>
          </cell>
          <cell r="C419">
            <v>56000</v>
          </cell>
          <cell r="D419">
            <v>56000</v>
          </cell>
          <cell r="E419">
            <v>58000</v>
          </cell>
        </row>
        <row r="420">
          <cell r="B420" t="str">
            <v>LACPER 4507</v>
          </cell>
          <cell r="C420">
            <v>40150</v>
          </cell>
          <cell r="D420">
            <v>37780.6</v>
          </cell>
          <cell r="E420">
            <v>38309</v>
          </cell>
        </row>
        <row r="421">
          <cell r="B421" t="str">
            <v>E 80T</v>
          </cell>
          <cell r="C421">
            <v>43000</v>
          </cell>
          <cell r="D421">
            <v>43000</v>
          </cell>
          <cell r="E421">
            <v>0</v>
          </cell>
        </row>
        <row r="422">
          <cell r="B422" t="str">
            <v>NHỰA B 3046P</v>
          </cell>
          <cell r="C422">
            <v>54500</v>
          </cell>
          <cell r="D422">
            <v>54500</v>
          </cell>
          <cell r="E422">
            <v>45000</v>
          </cell>
        </row>
        <row r="423">
          <cell r="B423" t="str">
            <v>VIS 2030</v>
          </cell>
          <cell r="C423">
            <v>42500</v>
          </cell>
          <cell r="D423">
            <v>42500</v>
          </cell>
          <cell r="E423">
            <v>44000</v>
          </cell>
        </row>
        <row r="424">
          <cell r="B424" t="str">
            <v>VIS 6163</v>
          </cell>
          <cell r="C424" t="e">
            <v>#N/A</v>
          </cell>
          <cell r="D424" t="e">
            <v>#N/A</v>
          </cell>
          <cell r="E424" t="e">
            <v>#N/A</v>
          </cell>
        </row>
        <row r="425">
          <cell r="B425" t="str">
            <v>VIS 6191</v>
          </cell>
          <cell r="C425">
            <v>46500</v>
          </cell>
          <cell r="D425">
            <v>42000</v>
          </cell>
          <cell r="E425">
            <v>42000</v>
          </cell>
        </row>
        <row r="426">
          <cell r="B426" t="str">
            <v>NHỰA LSI-001</v>
          </cell>
          <cell r="C426">
            <v>49000</v>
          </cell>
          <cell r="D426">
            <v>49000</v>
          </cell>
          <cell r="E426">
            <v>0</v>
          </cell>
        </row>
        <row r="427">
          <cell r="B427" t="str">
            <v>SC 243</v>
          </cell>
          <cell r="C427">
            <v>45500</v>
          </cell>
          <cell r="D427">
            <v>45500</v>
          </cell>
          <cell r="E427">
            <v>44000</v>
          </cell>
        </row>
        <row r="448">
          <cell r="B448" t="str">
            <v>PVA 26</v>
          </cell>
          <cell r="C448">
            <v>56364</v>
          </cell>
          <cell r="D448">
            <v>56364</v>
          </cell>
          <cell r="E448">
            <v>0</v>
          </cell>
        </row>
        <row r="490">
          <cell r="C490" t="e">
            <v>#N/A</v>
          </cell>
          <cell r="D490" t="e">
            <v>#N/A</v>
          </cell>
          <cell r="E490" t="e">
            <v>#N/A</v>
          </cell>
        </row>
        <row r="491">
          <cell r="C491">
            <v>87000</v>
          </cell>
          <cell r="D491">
            <v>87000</v>
          </cell>
          <cell r="E491">
            <v>0</v>
          </cell>
        </row>
        <row r="492">
          <cell r="B492" t="str">
            <v>EPW</v>
          </cell>
          <cell r="C492">
            <v>147000</v>
          </cell>
          <cell r="D492">
            <v>147000</v>
          </cell>
          <cell r="E492">
            <v>147000</v>
          </cell>
        </row>
        <row r="493">
          <cell r="B493" t="str">
            <v>IOG</v>
          </cell>
          <cell r="C493">
            <v>580000</v>
          </cell>
          <cell r="D493">
            <v>580000</v>
          </cell>
          <cell r="E493">
            <v>580000</v>
          </cell>
        </row>
        <row r="494">
          <cell r="B494" t="str">
            <v>MBS</v>
          </cell>
          <cell r="C494">
            <v>118000</v>
          </cell>
          <cell r="D494">
            <v>118000</v>
          </cell>
          <cell r="E494">
            <v>0</v>
          </cell>
        </row>
        <row r="495">
          <cell r="B495" t="str">
            <v>RS Conc</v>
          </cell>
          <cell r="C495">
            <v>58000</v>
          </cell>
          <cell r="D495">
            <v>58000</v>
          </cell>
          <cell r="E495">
            <v>58000</v>
          </cell>
        </row>
        <row r="496">
          <cell r="B496" t="str">
            <v>Dry CF 100</v>
          </cell>
          <cell r="C496">
            <v>840000</v>
          </cell>
          <cell r="D496">
            <v>840000</v>
          </cell>
          <cell r="E496">
            <v>0</v>
          </cell>
        </row>
        <row r="497">
          <cell r="C497">
            <v>665400</v>
          </cell>
          <cell r="D497">
            <v>665400</v>
          </cell>
          <cell r="E497">
            <v>0</v>
          </cell>
        </row>
        <row r="498">
          <cell r="B498" t="str">
            <v>AMP 95</v>
          </cell>
          <cell r="C498">
            <v>209500</v>
          </cell>
          <cell r="D498">
            <v>209500</v>
          </cell>
          <cell r="E498">
            <v>0</v>
          </cell>
        </row>
        <row r="499">
          <cell r="C499">
            <v>106879.16666666667</v>
          </cell>
          <cell r="D499">
            <v>106879.16666666667</v>
          </cell>
          <cell r="E499">
            <v>0</v>
          </cell>
        </row>
        <row r="500">
          <cell r="B500" t="str">
            <v>BYK 024</v>
          </cell>
          <cell r="C500">
            <v>363000</v>
          </cell>
          <cell r="D500">
            <v>384000</v>
          </cell>
          <cell r="E500">
            <v>384000</v>
          </cell>
        </row>
        <row r="501">
          <cell r="B501" t="str">
            <v>BYK 093</v>
          </cell>
          <cell r="C501">
            <v>422000</v>
          </cell>
          <cell r="D501">
            <v>462000</v>
          </cell>
          <cell r="E501">
            <v>462000</v>
          </cell>
        </row>
        <row r="502">
          <cell r="B502" t="str">
            <v>BYK 346</v>
          </cell>
          <cell r="C502">
            <v>593000</v>
          </cell>
          <cell r="D502">
            <v>612000</v>
          </cell>
          <cell r="E502">
            <v>612000</v>
          </cell>
        </row>
        <row r="503">
          <cell r="B503" t="str">
            <v>Carbodilite E 05</v>
          </cell>
          <cell r="C503">
            <v>614800</v>
          </cell>
          <cell r="D503">
            <v>614800</v>
          </cell>
          <cell r="E503">
            <v>0</v>
          </cell>
        </row>
        <row r="504">
          <cell r="B504" t="str">
            <v>CMC</v>
          </cell>
          <cell r="C504">
            <v>87500</v>
          </cell>
          <cell r="D504">
            <v>87500</v>
          </cell>
          <cell r="E504">
            <v>0</v>
          </cell>
        </row>
        <row r="505">
          <cell r="B505" t="str">
            <v>W 8120M</v>
          </cell>
          <cell r="C505">
            <v>245500</v>
          </cell>
          <cell r="D505">
            <v>245500</v>
          </cell>
          <cell r="E505">
            <v>245500</v>
          </cell>
        </row>
        <row r="506">
          <cell r="B506" t="str">
            <v>AQH 800</v>
          </cell>
          <cell r="C506">
            <v>348500</v>
          </cell>
          <cell r="D506">
            <v>348500</v>
          </cell>
          <cell r="E506">
            <v>380500</v>
          </cell>
        </row>
        <row r="507">
          <cell r="B507" t="str">
            <v>BYK 190</v>
          </cell>
          <cell r="C507">
            <v>382000</v>
          </cell>
          <cell r="D507">
            <v>410000</v>
          </cell>
          <cell r="E507">
            <v>410000</v>
          </cell>
        </row>
        <row r="508">
          <cell r="B508" t="str">
            <v>byk 2010</v>
          </cell>
          <cell r="C508">
            <v>239000</v>
          </cell>
          <cell r="D508">
            <v>279000</v>
          </cell>
          <cell r="E508">
            <v>279000</v>
          </cell>
        </row>
        <row r="509">
          <cell r="B509" t="str">
            <v>D51</v>
          </cell>
          <cell r="C509">
            <v>710000</v>
          </cell>
          <cell r="D509">
            <v>710000</v>
          </cell>
          <cell r="E509">
            <v>710000</v>
          </cell>
        </row>
        <row r="510">
          <cell r="B510" t="str">
            <v>Foamex 811</v>
          </cell>
          <cell r="C510">
            <v>417000</v>
          </cell>
          <cell r="D510">
            <v>417000</v>
          </cell>
          <cell r="E510">
            <v>437000</v>
          </cell>
        </row>
        <row r="511">
          <cell r="B511" t="str">
            <v>Glycerine</v>
          </cell>
          <cell r="C511">
            <v>40000</v>
          </cell>
          <cell r="D511">
            <v>40000</v>
          </cell>
          <cell r="E511">
            <v>0</v>
          </cell>
        </row>
        <row r="512">
          <cell r="B512" t="str">
            <v>L 44</v>
          </cell>
          <cell r="C512">
            <v>359000</v>
          </cell>
          <cell r="D512">
            <v>359000</v>
          </cell>
          <cell r="E512">
            <v>359000</v>
          </cell>
        </row>
        <row r="513">
          <cell r="B513" t="str">
            <v>Lanco 6445</v>
          </cell>
          <cell r="C513" t="e">
            <v>#N/A</v>
          </cell>
          <cell r="D513" t="e">
            <v>#N/A</v>
          </cell>
          <cell r="E513" t="e">
            <v>#N/A</v>
          </cell>
        </row>
        <row r="514">
          <cell r="B514" t="str">
            <v>Optigel WX</v>
          </cell>
          <cell r="C514">
            <v>293000</v>
          </cell>
          <cell r="D514">
            <v>293000</v>
          </cell>
          <cell r="E514">
            <v>344000</v>
          </cell>
        </row>
        <row r="515">
          <cell r="B515" t="str">
            <v>byk D420</v>
          </cell>
          <cell r="C515">
            <v>607000</v>
          </cell>
          <cell r="D515">
            <v>715000</v>
          </cell>
          <cell r="E515">
            <v>715000</v>
          </cell>
        </row>
        <row r="516">
          <cell r="B516" t="str">
            <v>SILICON 35</v>
          </cell>
          <cell r="C516">
            <v>98000</v>
          </cell>
          <cell r="D516">
            <v>98000</v>
          </cell>
          <cell r="E516">
            <v>0</v>
          </cell>
        </row>
        <row r="517">
          <cell r="B517" t="str">
            <v>SN 5040</v>
          </cell>
          <cell r="C517">
            <v>34500</v>
          </cell>
          <cell r="D517">
            <v>34500</v>
          </cell>
          <cell r="E517">
            <v>0</v>
          </cell>
        </row>
        <row r="518">
          <cell r="B518" t="str">
            <v>PS 166</v>
          </cell>
          <cell r="C518">
            <v>118000</v>
          </cell>
          <cell r="D518">
            <v>118000</v>
          </cell>
          <cell r="E518">
            <v>118000</v>
          </cell>
        </row>
        <row r="519">
          <cell r="B519" t="str">
            <v>HS 2000</v>
          </cell>
          <cell r="C519">
            <v>92000</v>
          </cell>
          <cell r="D519">
            <v>92000</v>
          </cell>
          <cell r="E519">
            <v>96000</v>
          </cell>
        </row>
        <row r="520">
          <cell r="C520">
            <v>169296.226</v>
          </cell>
          <cell r="D520">
            <v>169296.226</v>
          </cell>
          <cell r="E520">
            <v>0</v>
          </cell>
        </row>
        <row r="521">
          <cell r="C521">
            <v>67710</v>
          </cell>
          <cell r="D521">
            <v>67710</v>
          </cell>
          <cell r="E521">
            <v>0</v>
          </cell>
        </row>
        <row r="523">
          <cell r="B523" t="str">
            <v>TS 100</v>
          </cell>
        </row>
        <row r="524">
          <cell r="B524" t="str">
            <v>ASE 60 (1-2H2O)</v>
          </cell>
          <cell r="C524">
            <v>29533.333333333332</v>
          </cell>
          <cell r="D524">
            <v>29533.333333333332</v>
          </cell>
          <cell r="E524">
            <v>0</v>
          </cell>
        </row>
        <row r="525">
          <cell r="B525" t="str">
            <v>ASE 60 (1-1H2O)</v>
          </cell>
          <cell r="C525">
            <v>43900</v>
          </cell>
          <cell r="D525">
            <v>43900</v>
          </cell>
          <cell r="E525">
            <v>0</v>
          </cell>
        </row>
        <row r="526">
          <cell r="B526" t="str">
            <v>IOG(1-1BGH)</v>
          </cell>
          <cell r="C526">
            <v>301325</v>
          </cell>
          <cell r="D526">
            <v>298600</v>
          </cell>
          <cell r="E526">
            <v>298600</v>
          </cell>
        </row>
        <row r="527">
          <cell r="B527" t="str">
            <v>MBS(1-1H2O)</v>
          </cell>
          <cell r="C527">
            <v>59400</v>
          </cell>
          <cell r="D527">
            <v>59400</v>
          </cell>
          <cell r="E527">
            <v>0</v>
          </cell>
        </row>
        <row r="528">
          <cell r="B528" t="str">
            <v>RS conC 50%</v>
          </cell>
          <cell r="C528">
            <v>29400</v>
          </cell>
          <cell r="D528">
            <v>29400</v>
          </cell>
          <cell r="E528">
            <v>29400</v>
          </cell>
        </row>
        <row r="529">
          <cell r="B529" t="str">
            <v>RSCON C (1-1H2O)</v>
          </cell>
          <cell r="C529">
            <v>29400</v>
          </cell>
          <cell r="D529">
            <v>29400</v>
          </cell>
          <cell r="E529">
            <v>29400</v>
          </cell>
        </row>
        <row r="530">
          <cell r="B530" t="str">
            <v>AMP 95 (1-1H2O)</v>
          </cell>
          <cell r="C530">
            <v>105150</v>
          </cell>
          <cell r="D530">
            <v>105150</v>
          </cell>
          <cell r="E530">
            <v>0</v>
          </cell>
        </row>
        <row r="531">
          <cell r="B531" t="str">
            <v>AMP 95 (20%)</v>
          </cell>
          <cell r="C531">
            <v>42540</v>
          </cell>
          <cell r="D531">
            <v>42540</v>
          </cell>
          <cell r="E531">
            <v>0</v>
          </cell>
        </row>
        <row r="532">
          <cell r="B532" t="str">
            <v>AMP 95(1-4H2O)</v>
          </cell>
          <cell r="C532">
            <v>42540</v>
          </cell>
          <cell r="D532">
            <v>42540</v>
          </cell>
          <cell r="E532">
            <v>0</v>
          </cell>
        </row>
        <row r="533">
          <cell r="B533" t="str">
            <v>BYK 024(1-1PG)</v>
          </cell>
          <cell r="C533">
            <v>203750</v>
          </cell>
          <cell r="D533">
            <v>210700</v>
          </cell>
          <cell r="E533">
            <v>210700</v>
          </cell>
        </row>
        <row r="534">
          <cell r="B534" t="str">
            <v>BYK 346(1-1BG)</v>
          </cell>
          <cell r="C534">
            <v>318750</v>
          </cell>
          <cell r="D534">
            <v>322800</v>
          </cell>
          <cell r="E534">
            <v>322800</v>
          </cell>
        </row>
        <row r="535">
          <cell r="B535" t="str">
            <v>BYK 346(1-1MEG)</v>
          </cell>
          <cell r="C535">
            <v>306750</v>
          </cell>
          <cell r="D535">
            <v>320500</v>
          </cell>
          <cell r="E535">
            <v>320500</v>
          </cell>
        </row>
        <row r="536">
          <cell r="B536" t="str">
            <v>DC 51(10%)</v>
          </cell>
          <cell r="C536">
            <v>84909.090909090912</v>
          </cell>
          <cell r="D536">
            <v>81181.818181818177</v>
          </cell>
          <cell r="E536">
            <v>81181.818181818177</v>
          </cell>
        </row>
        <row r="537">
          <cell r="B537" t="str">
            <v>482(1-1BG)</v>
          </cell>
        </row>
        <row r="538">
          <cell r="B538" t="str">
            <v>L44(1-2H2O)</v>
          </cell>
          <cell r="C538">
            <v>120200</v>
          </cell>
          <cell r="D538">
            <v>120200</v>
          </cell>
          <cell r="E538">
            <v>120200</v>
          </cell>
        </row>
        <row r="539">
          <cell r="B539" t="str">
            <v>L44(1-1H2O)</v>
          </cell>
          <cell r="C539">
            <v>179900</v>
          </cell>
          <cell r="D539">
            <v>179900</v>
          </cell>
          <cell r="E539">
            <v>179900</v>
          </cell>
        </row>
        <row r="540">
          <cell r="B540" t="str">
            <v>PASTE optigel 6%</v>
          </cell>
          <cell r="C540">
            <v>18332</v>
          </cell>
          <cell r="D540">
            <v>18332</v>
          </cell>
          <cell r="E540">
            <v>21392</v>
          </cell>
        </row>
        <row r="541">
          <cell r="B541" t="str">
            <v>optigel 10%</v>
          </cell>
          <cell r="C541">
            <v>30020</v>
          </cell>
          <cell r="D541">
            <v>30020</v>
          </cell>
          <cell r="E541">
            <v>35120</v>
          </cell>
        </row>
        <row r="542">
          <cell r="B542" t="str">
            <v>BIT(1-1H2O)</v>
          </cell>
          <cell r="C542">
            <v>59400</v>
          </cell>
          <cell r="D542">
            <v>59400</v>
          </cell>
          <cell r="E542">
            <v>0</v>
          </cell>
        </row>
        <row r="543">
          <cell r="B543" t="str">
            <v>Rheovis PU 1250</v>
          </cell>
        </row>
        <row r="544">
          <cell r="B544" t="str">
            <v>Silicone(1-10H2O)</v>
          </cell>
          <cell r="C544">
            <v>9636.363636363636</v>
          </cell>
          <cell r="D544">
            <v>9636.363636363636</v>
          </cell>
          <cell r="E544">
            <v>0</v>
          </cell>
        </row>
        <row r="545">
          <cell r="B545" t="str">
            <v>SILICON (1-1 H2O)</v>
          </cell>
          <cell r="C545">
            <v>49400</v>
          </cell>
          <cell r="D545">
            <v>49400</v>
          </cell>
          <cell r="E545">
            <v>0</v>
          </cell>
        </row>
        <row r="546">
          <cell r="B546" t="str">
            <v>PS 166(50%)</v>
          </cell>
          <cell r="C546">
            <v>59400</v>
          </cell>
          <cell r="D546">
            <v>59400</v>
          </cell>
          <cell r="E546">
            <v>59400</v>
          </cell>
        </row>
        <row r="547">
          <cell r="B547" t="str">
            <v>PS 166 (1-1H2O)</v>
          </cell>
          <cell r="C547">
            <v>59400</v>
          </cell>
          <cell r="D547">
            <v>59400</v>
          </cell>
          <cell r="E547">
            <v>59400</v>
          </cell>
        </row>
        <row r="548">
          <cell r="B548" t="str">
            <v>PASTE ZNST 48%</v>
          </cell>
          <cell r="C548">
            <v>38792</v>
          </cell>
          <cell r="D548">
            <v>37157</v>
          </cell>
        </row>
        <row r="549">
          <cell r="B549" t="str">
            <v>KL 245(1-1H2O)</v>
          </cell>
          <cell r="C549">
            <v>225400</v>
          </cell>
          <cell r="D549">
            <v>225400</v>
          </cell>
          <cell r="E549">
            <v>227400</v>
          </cell>
        </row>
        <row r="550">
          <cell r="B550" t="str">
            <v>PASTE CMC 1.3%</v>
          </cell>
          <cell r="C550">
            <v>1927.1</v>
          </cell>
          <cell r="D550">
            <v>1927.1</v>
          </cell>
          <cell r="E550">
            <v>0</v>
          </cell>
        </row>
        <row r="551">
          <cell r="B551" t="str">
            <v>FS 63(1-4H2O)</v>
          </cell>
        </row>
        <row r="552">
          <cell r="B552" t="str">
            <v>Ev 80(1-0.5BG)</v>
          </cell>
          <cell r="C552">
            <v>314833.33333333331</v>
          </cell>
          <cell r="D552">
            <v>314833.33333333331</v>
          </cell>
          <cell r="E552">
            <v>314833.33333333331</v>
          </cell>
        </row>
        <row r="553">
          <cell r="B553" t="str">
            <v>PASTE KẼM 4.2</v>
          </cell>
          <cell r="C553">
            <v>26878.16</v>
          </cell>
          <cell r="D553">
            <v>25720.21</v>
          </cell>
        </row>
        <row r="554">
          <cell r="B554" t="str">
            <v>hương chanh(1-50)</v>
          </cell>
          <cell r="C554">
            <v>5843.1372549019607</v>
          </cell>
          <cell r="D554">
            <v>5843.1372549019607</v>
          </cell>
          <cell r="E554">
            <v>0</v>
          </cell>
        </row>
        <row r="555">
          <cell r="B555" t="str">
            <v>AQH 800(1-1)</v>
          </cell>
          <cell r="C555">
            <v>174650</v>
          </cell>
          <cell r="D555">
            <v>174650</v>
          </cell>
          <cell r="E555">
            <v>190650</v>
          </cell>
        </row>
        <row r="556">
          <cell r="B556" t="str">
            <v>Black 0066</v>
          </cell>
          <cell r="C556">
            <v>169000</v>
          </cell>
          <cell r="D556">
            <v>169000</v>
          </cell>
          <cell r="E556">
            <v>188000</v>
          </cell>
        </row>
        <row r="557">
          <cell r="B557" t="str">
            <v>Black 066</v>
          </cell>
          <cell r="C557">
            <v>99000</v>
          </cell>
          <cell r="D557">
            <v>99000</v>
          </cell>
          <cell r="E557">
            <v>0</v>
          </cell>
        </row>
        <row r="558">
          <cell r="B558" t="str">
            <v>BYK 190(1-1H2O)</v>
          </cell>
          <cell r="C558">
            <v>191400</v>
          </cell>
          <cell r="D558">
            <v>205400</v>
          </cell>
          <cell r="E558">
            <v>205400</v>
          </cell>
        </row>
        <row r="559">
          <cell r="B559" t="str">
            <v>BYK 093(1-1BG)</v>
          </cell>
          <cell r="C559">
            <v>233250</v>
          </cell>
          <cell r="D559">
            <v>247800</v>
          </cell>
          <cell r="E559">
            <v>247800</v>
          </cell>
        </row>
        <row r="560">
          <cell r="B560" t="str">
            <v>EPW(1-1H2O)</v>
          </cell>
          <cell r="C560">
            <v>290400</v>
          </cell>
          <cell r="D560">
            <v>290400</v>
          </cell>
          <cell r="E560">
            <v>290400</v>
          </cell>
        </row>
        <row r="561">
          <cell r="B561" t="str">
            <v>BYK 024(1-1BG)</v>
          </cell>
          <cell r="C561">
            <v>196850</v>
          </cell>
          <cell r="D561">
            <v>208800</v>
          </cell>
          <cell r="E561">
            <v>208800</v>
          </cell>
        </row>
        <row r="562">
          <cell r="B562" t="str">
            <v>BYK 346(1-1H2O)</v>
          </cell>
          <cell r="C562">
            <v>296900</v>
          </cell>
          <cell r="D562">
            <v>306400</v>
          </cell>
          <cell r="E562">
            <v>306400</v>
          </cell>
        </row>
        <row r="563">
          <cell r="B563" t="str">
            <v>BYK 2010(1-1H2O)</v>
          </cell>
          <cell r="C563">
            <v>119900</v>
          </cell>
          <cell r="D563">
            <v>139900</v>
          </cell>
          <cell r="E563">
            <v>139900</v>
          </cell>
        </row>
        <row r="564">
          <cell r="B564" t="str">
            <v>FOAM 811(1-1BG)</v>
          </cell>
          <cell r="C564">
            <v>230750</v>
          </cell>
          <cell r="D564">
            <v>225300</v>
          </cell>
          <cell r="E564">
            <v>235300</v>
          </cell>
        </row>
        <row r="565">
          <cell r="B565" t="str">
            <v>RETAEDER BT 01H</v>
          </cell>
          <cell r="C565">
            <v>14330</v>
          </cell>
          <cell r="D565">
            <v>14940</v>
          </cell>
        </row>
        <row r="566">
          <cell r="B566" t="str">
            <v>PASTE MỜ 8120-1412</v>
          </cell>
          <cell r="C566">
            <v>131360</v>
          </cell>
          <cell r="D566">
            <v>127164</v>
          </cell>
        </row>
        <row r="567">
          <cell r="B567" t="str">
            <v>DPnB (1% AMP 95)</v>
          </cell>
        </row>
        <row r="568">
          <cell r="B568" t="str">
            <v>Paste HV 10%</v>
          </cell>
        </row>
        <row r="569">
          <cell r="B569" t="str">
            <v>Paste HV 12%</v>
          </cell>
          <cell r="C569">
            <v>14631.2</v>
          </cell>
          <cell r="D569">
            <v>15052.2</v>
          </cell>
        </row>
        <row r="570">
          <cell r="B570" t="str">
            <v>Paste HV 6%</v>
          </cell>
          <cell r="C570">
            <v>9159.2000000000007</v>
          </cell>
          <cell r="D570">
            <v>9580.2000000000007</v>
          </cell>
        </row>
        <row r="571">
          <cell r="B571" t="str">
            <v>SETAQUA 6710(0.1%CF100)</v>
          </cell>
          <cell r="C571">
            <v>85620</v>
          </cell>
          <cell r="D571">
            <v>85620</v>
          </cell>
          <cell r="E571">
            <v>0</v>
          </cell>
        </row>
        <row r="572">
          <cell r="B572" t="str">
            <v>SN 5040(1-1H2O)</v>
          </cell>
          <cell r="C572">
            <v>17650</v>
          </cell>
          <cell r="D572">
            <v>17650</v>
          </cell>
          <cell r="E572">
            <v>0</v>
          </cell>
        </row>
        <row r="573">
          <cell r="B573" t="str">
            <v>PASTE TRẮNG 3012H (HM)</v>
          </cell>
          <cell r="C573">
            <v>60048</v>
          </cell>
          <cell r="D573">
            <v>61368</v>
          </cell>
        </row>
        <row r="574">
          <cell r="B574" t="str">
            <v>PVA 26(1-10H2O)</v>
          </cell>
          <cell r="C574">
            <v>5851.272727272727</v>
          </cell>
          <cell r="D574">
            <v>5851.272727272727</v>
          </cell>
          <cell r="E574">
            <v>0</v>
          </cell>
        </row>
        <row r="575">
          <cell r="B575" t="str">
            <v>DILUENT BT 08H</v>
          </cell>
          <cell r="C575">
            <v>12389.4</v>
          </cell>
          <cell r="D575">
            <v>12744.4</v>
          </cell>
        </row>
        <row r="576">
          <cell r="B576" t="str">
            <v>DILUENT BT 07H</v>
          </cell>
          <cell r="C576">
            <v>12389.4</v>
          </cell>
          <cell r="D576">
            <v>12744.4</v>
          </cell>
        </row>
        <row r="577">
          <cell r="B577" t="str">
            <v>REDUCER 09H</v>
          </cell>
          <cell r="C577">
            <v>2770</v>
          </cell>
          <cell r="D577">
            <v>3620</v>
          </cell>
        </row>
        <row r="578">
          <cell r="B578" t="str">
            <v>LÓT S03-2410H</v>
          </cell>
          <cell r="C578">
            <v>45896.932000000001</v>
          </cell>
          <cell r="D578">
            <v>44996.224500000004</v>
          </cell>
        </row>
        <row r="579">
          <cell r="B579" t="str">
            <v>REDUCER 04H</v>
          </cell>
          <cell r="C579">
            <v>8680</v>
          </cell>
          <cell r="D579">
            <v>12080</v>
          </cell>
        </row>
        <row r="580">
          <cell r="B580" t="str">
            <v>PM HH PHA</v>
          </cell>
          <cell r="C580">
            <v>14700</v>
          </cell>
          <cell r="D580">
            <v>13720</v>
          </cell>
        </row>
        <row r="581">
          <cell r="B581" t="str">
            <v>BÓNG BEX-03 2410H</v>
          </cell>
          <cell r="C581">
            <v>53448.24545454546</v>
          </cell>
          <cell r="D581">
            <v>53173.109090909093</v>
          </cell>
        </row>
        <row r="582">
          <cell r="B582" t="str">
            <v>HH RMH 01/25</v>
          </cell>
          <cell r="C582">
            <v>22084.068006800677</v>
          </cell>
          <cell r="D582">
            <v>21355.935193519348</v>
          </cell>
        </row>
        <row r="583">
          <cell r="B583" t="str">
            <v>NHŨ 719</v>
          </cell>
          <cell r="C583">
            <v>44835.964601769912</v>
          </cell>
          <cell r="D583">
            <v>40146.58407079646</v>
          </cell>
        </row>
        <row r="584">
          <cell r="B584" t="str">
            <v>Paste CX 5%</v>
          </cell>
          <cell r="C584">
            <v>8247.2000000000007</v>
          </cell>
          <cell r="D584">
            <v>8668.2000000000007</v>
          </cell>
        </row>
        <row r="585">
          <cell r="B585" t="str">
            <v>NHỰA STAIN BT 1604H</v>
          </cell>
          <cell r="C585">
            <v>15094.891036162684</v>
          </cell>
          <cell r="D585">
            <v>15429.397132380569</v>
          </cell>
        </row>
        <row r="586">
          <cell r="B586" t="str">
            <v>NHỰA STAIN BT 0725H</v>
          </cell>
          <cell r="C586">
            <v>43930.926640926635</v>
          </cell>
          <cell r="D586">
            <v>45272.458172458166</v>
          </cell>
        </row>
        <row r="587">
          <cell r="B587" t="str">
            <v>Ev 80(1-1H2O)</v>
          </cell>
          <cell r="C587">
            <v>225400</v>
          </cell>
          <cell r="D587">
            <v>225400</v>
          </cell>
          <cell r="E587">
            <v>225400</v>
          </cell>
        </row>
        <row r="595">
          <cell r="C595" t="str">
            <v xml:space="preserve"> -     </v>
          </cell>
        </row>
        <row r="596">
          <cell r="C596" t="str">
            <v xml:space="preserve"> -     </v>
          </cell>
        </row>
        <row r="597">
          <cell r="B597" t="str">
            <v>Yellow C2</v>
          </cell>
          <cell r="C597">
            <v>341000</v>
          </cell>
          <cell r="D597">
            <v>341000</v>
          </cell>
          <cell r="E597">
            <v>375000</v>
          </cell>
        </row>
        <row r="598">
          <cell r="B598" t="str">
            <v>Yellow C26</v>
          </cell>
          <cell r="C598">
            <v>135000</v>
          </cell>
          <cell r="D598">
            <v>135000</v>
          </cell>
          <cell r="E598">
            <v>147000</v>
          </cell>
        </row>
        <row r="599">
          <cell r="B599" t="str">
            <v>Yellow C1 872</v>
          </cell>
          <cell r="C599" t="e">
            <v>#N/A</v>
          </cell>
          <cell r="D599" t="e">
            <v>#N/A</v>
          </cell>
          <cell r="E599" t="e">
            <v>#N/A</v>
          </cell>
        </row>
        <row r="600">
          <cell r="B600" t="str">
            <v>Yellow C9 872</v>
          </cell>
          <cell r="C600" t="e">
            <v>#N/A</v>
          </cell>
          <cell r="D600" t="e">
            <v>#N/A</v>
          </cell>
          <cell r="E600" t="e">
            <v>#N/A</v>
          </cell>
        </row>
        <row r="601">
          <cell r="B601" t="str">
            <v>ECO - 15 Blaze Orange Pigment</v>
          </cell>
          <cell r="C601">
            <v>720440</v>
          </cell>
          <cell r="D601">
            <v>720440</v>
          </cell>
          <cell r="E601">
            <v>0</v>
          </cell>
        </row>
        <row r="602">
          <cell r="B602" t="str">
            <v>ECO - 17 Saturn Yellow Pigment</v>
          </cell>
          <cell r="C602">
            <v>720440</v>
          </cell>
          <cell r="D602">
            <v>720440</v>
          </cell>
          <cell r="E602">
            <v>0</v>
          </cell>
        </row>
        <row r="603">
          <cell r="B603" t="str">
            <v>Yellow SP 608W</v>
          </cell>
          <cell r="C603">
            <v>268000</v>
          </cell>
          <cell r="D603">
            <v>268000</v>
          </cell>
          <cell r="E603">
            <v>0</v>
          </cell>
        </row>
        <row r="604">
          <cell r="B604" t="str">
            <v>Màu cam (DQ)</v>
          </cell>
          <cell r="C604">
            <v>350000</v>
          </cell>
          <cell r="D604">
            <v>350000</v>
          </cell>
          <cell r="E604">
            <v>0</v>
          </cell>
        </row>
        <row r="605">
          <cell r="B605" t="str">
            <v>Octafine Yellow FGG</v>
          </cell>
          <cell r="C605">
            <v>226527</v>
          </cell>
          <cell r="D605">
            <v>226527</v>
          </cell>
          <cell r="E605">
            <v>0</v>
          </cell>
        </row>
        <row r="606">
          <cell r="B606" t="str">
            <v>Octafine Yellow Oxide</v>
          </cell>
          <cell r="C606" t="e">
            <v>#N/A</v>
          </cell>
          <cell r="D606" t="e">
            <v>#N/A</v>
          </cell>
          <cell r="E606" t="e">
            <v>#N/A</v>
          </cell>
        </row>
        <row r="607">
          <cell r="B607" t="str">
            <v>Luconyl Yellow 1916</v>
          </cell>
          <cell r="C607" t="e">
            <v>#N/A</v>
          </cell>
          <cell r="D607" t="e">
            <v>#N/A</v>
          </cell>
          <cell r="E607" t="e">
            <v>#N/A</v>
          </cell>
        </row>
        <row r="608">
          <cell r="B608" t="str">
            <v>UQ Yellow YT 820D</v>
          </cell>
          <cell r="C608" t="e">
            <v>#N/A</v>
          </cell>
          <cell r="D608" t="e">
            <v>#N/A</v>
          </cell>
          <cell r="E608" t="e">
            <v>#N/A</v>
          </cell>
        </row>
        <row r="609">
          <cell r="B609" t="str">
            <v>Yellow 100</v>
          </cell>
          <cell r="C609">
            <v>322280</v>
          </cell>
          <cell r="D609">
            <v>322280</v>
          </cell>
          <cell r="E609">
            <v>0</v>
          </cell>
        </row>
        <row r="610">
          <cell r="B610" t="str">
            <v>Yellow 150</v>
          </cell>
          <cell r="C610">
            <v>461733.5</v>
          </cell>
          <cell r="D610">
            <v>461733.5</v>
          </cell>
          <cell r="E610">
            <v>0</v>
          </cell>
        </row>
        <row r="611">
          <cell r="C611" t="str">
            <v xml:space="preserve"> -     </v>
          </cell>
        </row>
        <row r="612">
          <cell r="B612" t="str">
            <v>RED C18</v>
          </cell>
          <cell r="C612">
            <v>918600</v>
          </cell>
          <cell r="D612">
            <v>918600</v>
          </cell>
          <cell r="E612">
            <v>0</v>
          </cell>
        </row>
        <row r="613">
          <cell r="B613" t="str">
            <v>RED C4</v>
          </cell>
          <cell r="C613">
            <v>298008.40226382238</v>
          </cell>
          <cell r="D613">
            <v>298008.40226382238</v>
          </cell>
          <cell r="E613">
            <v>410000</v>
          </cell>
        </row>
        <row r="614">
          <cell r="B614" t="str">
            <v>RED C17</v>
          </cell>
          <cell r="C614" t="e">
            <v>#N/A</v>
          </cell>
          <cell r="D614" t="e">
            <v>#N/A</v>
          </cell>
          <cell r="E614" t="e">
            <v>#N/A</v>
          </cell>
        </row>
        <row r="615">
          <cell r="B615" t="str">
            <v>RED C27</v>
          </cell>
          <cell r="C615">
            <v>114366</v>
          </cell>
          <cell r="D615">
            <v>114366</v>
          </cell>
          <cell r="E615">
            <v>155000</v>
          </cell>
        </row>
        <row r="616">
          <cell r="B616" t="str">
            <v>Red TCR 25402</v>
          </cell>
          <cell r="C616">
            <v>395340</v>
          </cell>
          <cell r="D616">
            <v>395340</v>
          </cell>
          <cell r="E616">
            <v>396150</v>
          </cell>
        </row>
        <row r="617">
          <cell r="B617" t="str">
            <v>Red BNP</v>
          </cell>
          <cell r="C617">
            <v>1429760</v>
          </cell>
          <cell r="D617">
            <v>1429760</v>
          </cell>
          <cell r="E617">
            <v>0</v>
          </cell>
        </row>
        <row r="618">
          <cell r="B618" t="str">
            <v>ECO - 13 Rocket Red Pigment</v>
          </cell>
          <cell r="C618">
            <v>720440</v>
          </cell>
          <cell r="D618">
            <v>720440</v>
          </cell>
          <cell r="E618">
            <v>0</v>
          </cell>
        </row>
        <row r="619">
          <cell r="B619" t="str">
            <v>Red SP 708W</v>
          </cell>
          <cell r="C619">
            <v>260000</v>
          </cell>
          <cell r="D619">
            <v>260000</v>
          </cell>
          <cell r="E619">
            <v>265000</v>
          </cell>
        </row>
        <row r="620">
          <cell r="B620" t="str">
            <v>Paste Pigment Đỏ S 180</v>
          </cell>
          <cell r="C620" t="e">
            <v>#N/A</v>
          </cell>
          <cell r="D620" t="e">
            <v>#N/A</v>
          </cell>
          <cell r="E620" t="e">
            <v>#N/A</v>
          </cell>
        </row>
        <row r="621">
          <cell r="B621" t="str">
            <v>Octafine Red FBR</v>
          </cell>
          <cell r="C621">
            <v>265823</v>
          </cell>
          <cell r="D621">
            <v>265823</v>
          </cell>
          <cell r="E621">
            <v>0</v>
          </cell>
        </row>
        <row r="622">
          <cell r="B622" t="str">
            <v>Octafine Red Oxide</v>
          </cell>
          <cell r="C622">
            <v>129444</v>
          </cell>
          <cell r="D622">
            <v>129444</v>
          </cell>
          <cell r="E622">
            <v>0</v>
          </cell>
        </row>
        <row r="623">
          <cell r="B623" t="str">
            <v>Luconyl Red 2817</v>
          </cell>
          <cell r="C623" t="e">
            <v>#N/A</v>
          </cell>
          <cell r="D623" t="e">
            <v>#N/A</v>
          </cell>
          <cell r="E623" t="e">
            <v>#N/A</v>
          </cell>
        </row>
        <row r="624">
          <cell r="B624" t="str">
            <v>UQ Red GF 172D</v>
          </cell>
          <cell r="C624">
            <v>302673.32</v>
          </cell>
          <cell r="D624">
            <v>302673.32</v>
          </cell>
          <cell r="E624">
            <v>0</v>
          </cell>
        </row>
        <row r="625">
          <cell r="B625" t="str">
            <v>Red 300</v>
          </cell>
          <cell r="C625">
            <v>371577.52808988764</v>
          </cell>
          <cell r="D625">
            <v>371577.52808988764</v>
          </cell>
          <cell r="E625">
            <v>0</v>
          </cell>
        </row>
        <row r="626">
          <cell r="B626" t="str">
            <v>Red 350</v>
          </cell>
          <cell r="C626">
            <v>397309.33299999998</v>
          </cell>
          <cell r="D626">
            <v>397309.33299999998</v>
          </cell>
          <cell r="E626">
            <v>0</v>
          </cell>
        </row>
        <row r="627">
          <cell r="C627" t="str">
            <v xml:space="preserve"> -     </v>
          </cell>
        </row>
        <row r="628">
          <cell r="B628" t="str">
            <v>MA 100</v>
          </cell>
          <cell r="C628">
            <v>147000</v>
          </cell>
          <cell r="D628">
            <v>147000</v>
          </cell>
          <cell r="E628">
            <v>0</v>
          </cell>
        </row>
        <row r="629">
          <cell r="B629" t="str">
            <v>Black SP 928W</v>
          </cell>
          <cell r="C629" t="e">
            <v>#N/A</v>
          </cell>
          <cell r="D629" t="e">
            <v>#N/A</v>
          </cell>
          <cell r="E629" t="e">
            <v>#N/A</v>
          </cell>
        </row>
        <row r="630">
          <cell r="B630" t="str">
            <v>Black 0066</v>
          </cell>
          <cell r="C630">
            <v>169000</v>
          </cell>
          <cell r="D630">
            <v>169000</v>
          </cell>
          <cell r="E630">
            <v>188000</v>
          </cell>
        </row>
        <row r="631">
          <cell r="B631" t="str">
            <v>paste đen 01H</v>
          </cell>
          <cell r="C631">
            <v>67367.721669980121</v>
          </cell>
          <cell r="D631" t="e">
            <v>#N/A</v>
          </cell>
          <cell r="E631">
            <v>0</v>
          </cell>
        </row>
        <row r="632">
          <cell r="B632" t="str">
            <v>UQ Black QHS</v>
          </cell>
          <cell r="C632" t="e">
            <v>#N/A</v>
          </cell>
          <cell r="D632" t="e">
            <v>#N/A</v>
          </cell>
          <cell r="E632" t="e">
            <v>#N/A</v>
          </cell>
        </row>
        <row r="633">
          <cell r="B633" t="str">
            <v>BLACK 800</v>
          </cell>
          <cell r="C633" t="e">
            <v>#N/A</v>
          </cell>
          <cell r="D633" t="e">
            <v>#N/A</v>
          </cell>
          <cell r="E633" t="e">
            <v>#N/A</v>
          </cell>
        </row>
        <row r="635">
          <cell r="C635" t="str">
            <v xml:space="preserve"> -     </v>
          </cell>
        </row>
        <row r="636">
          <cell r="B636" t="str">
            <v>Brown SP 1008W</v>
          </cell>
          <cell r="C636">
            <v>240000</v>
          </cell>
          <cell r="D636">
            <v>287000</v>
          </cell>
          <cell r="E636">
            <v>0</v>
          </cell>
        </row>
        <row r="637">
          <cell r="B637" t="str">
            <v>Paste Pigment Nâu S 686</v>
          </cell>
          <cell r="C637" t="e">
            <v>#N/A</v>
          </cell>
          <cell r="D637" t="e">
            <v>#N/A</v>
          </cell>
          <cell r="E637" t="e">
            <v>#N/A</v>
          </cell>
        </row>
        <row r="638">
          <cell r="B638" t="str">
            <v>Brown 400</v>
          </cell>
          <cell r="C638">
            <v>352827.5</v>
          </cell>
          <cell r="D638">
            <v>352827.5</v>
          </cell>
          <cell r="E638">
            <v>0</v>
          </cell>
        </row>
        <row r="639">
          <cell r="C639" t="str">
            <v xml:space="preserve"> -     </v>
          </cell>
        </row>
        <row r="640">
          <cell r="B640" t="str">
            <v>BLUE C6</v>
          </cell>
          <cell r="C640">
            <v>334000</v>
          </cell>
          <cell r="D640">
            <v>334000</v>
          </cell>
          <cell r="E640">
            <v>367000</v>
          </cell>
        </row>
        <row r="641">
          <cell r="B641" t="str">
            <v>BLUE C5</v>
          </cell>
          <cell r="C641">
            <v>235600</v>
          </cell>
          <cell r="D641">
            <v>235600</v>
          </cell>
          <cell r="E641">
            <v>332000</v>
          </cell>
        </row>
        <row r="642">
          <cell r="B642" t="str">
            <v>GREEN C7</v>
          </cell>
          <cell r="C642" t="e">
            <v>#N/A</v>
          </cell>
          <cell r="D642" t="e">
            <v>#N/A</v>
          </cell>
          <cell r="E642" t="e">
            <v>#N/A</v>
          </cell>
        </row>
        <row r="643">
          <cell r="B643" t="str">
            <v>ECO - 18 Signal Green Pigment</v>
          </cell>
          <cell r="C643">
            <v>720440</v>
          </cell>
          <cell r="D643">
            <v>720440</v>
          </cell>
          <cell r="E643">
            <v>0</v>
          </cell>
        </row>
        <row r="644">
          <cell r="B644" t="str">
            <v>Paste Pigment xanh dương S 463</v>
          </cell>
          <cell r="C644" t="e">
            <v>#N/A</v>
          </cell>
          <cell r="D644" t="e">
            <v>#N/A</v>
          </cell>
          <cell r="E644" t="e">
            <v>#N/A</v>
          </cell>
        </row>
        <row r="645">
          <cell r="B645" t="str">
            <v>Paste Pigment xanh lá S 566</v>
          </cell>
          <cell r="C645" t="e">
            <v>#N/A</v>
          </cell>
          <cell r="D645" t="e">
            <v>#N/A</v>
          </cell>
          <cell r="E645" t="e">
            <v>#N/A</v>
          </cell>
        </row>
        <row r="646">
          <cell r="B646" t="str">
            <v>Màu xanh dương (DQ)</v>
          </cell>
          <cell r="C646">
            <v>370000</v>
          </cell>
          <cell r="D646">
            <v>370000</v>
          </cell>
          <cell r="E646">
            <v>0</v>
          </cell>
        </row>
        <row r="647">
          <cell r="B647" t="str">
            <v>Green G7B-200</v>
          </cell>
          <cell r="C647">
            <v>252500</v>
          </cell>
          <cell r="D647">
            <v>250000</v>
          </cell>
          <cell r="E647">
            <v>0</v>
          </cell>
        </row>
        <row r="648">
          <cell r="B648" t="str">
            <v>Blue 600</v>
          </cell>
          <cell r="C648">
            <v>303781.5</v>
          </cell>
          <cell r="D648">
            <v>303781.5</v>
          </cell>
          <cell r="E648">
            <v>0</v>
          </cell>
        </row>
        <row r="649">
          <cell r="C649" t="str">
            <v xml:space="preserve"> -     </v>
          </cell>
        </row>
        <row r="650">
          <cell r="B650" t="str">
            <v>Magenta V 810-0422</v>
          </cell>
          <cell r="C650">
            <v>658000</v>
          </cell>
          <cell r="D650">
            <v>658000</v>
          </cell>
          <cell r="E650">
            <v>591666.66666666674</v>
          </cell>
        </row>
        <row r="651">
          <cell r="B651" t="str">
            <v>Colanyl Pink E130</v>
          </cell>
          <cell r="C651" t="e">
            <v>#N/A</v>
          </cell>
          <cell r="D651" t="e">
            <v>#N/A</v>
          </cell>
          <cell r="E651" t="e">
            <v>#N/A</v>
          </cell>
        </row>
        <row r="652">
          <cell r="B652" t="str">
            <v>Màu hồng ( DQ )</v>
          </cell>
          <cell r="C652">
            <v>325000</v>
          </cell>
          <cell r="D652">
            <v>325000</v>
          </cell>
          <cell r="E652">
            <v>0</v>
          </cell>
        </row>
        <row r="653">
          <cell r="C653" t="str">
            <v xml:space="preserve"> -     </v>
          </cell>
        </row>
        <row r="654">
          <cell r="B654" t="str">
            <v>Bạc HKBT 2010</v>
          </cell>
          <cell r="C654" t="e">
            <v>#N/A</v>
          </cell>
          <cell r="D654" t="e">
            <v>#N/A</v>
          </cell>
          <cell r="E654" t="e">
            <v>#N/A</v>
          </cell>
        </row>
        <row r="655">
          <cell r="C655" t="str">
            <v xml:space="preserve"> -     </v>
          </cell>
        </row>
        <row r="656">
          <cell r="B656" t="str">
            <v>Violet-HH (DQ)</v>
          </cell>
          <cell r="C656">
            <v>268000</v>
          </cell>
          <cell r="D656">
            <v>268000</v>
          </cell>
          <cell r="E656">
            <v>0</v>
          </cell>
        </row>
        <row r="657">
          <cell r="B657" t="str">
            <v>Luconyl NG Violet 5894</v>
          </cell>
          <cell r="C657">
            <v>1368000</v>
          </cell>
          <cell r="D657">
            <v>1368000</v>
          </cell>
          <cell r="E657">
            <v>1700000</v>
          </cell>
        </row>
        <row r="658">
          <cell r="C658" t="str">
            <v xml:space="preserve"> -     </v>
          </cell>
        </row>
        <row r="659">
          <cell r="B659" t="str">
            <v>Acide Oxalic</v>
          </cell>
          <cell r="C659">
            <v>30000</v>
          </cell>
          <cell r="D659">
            <v>30000</v>
          </cell>
          <cell r="E659">
            <v>0</v>
          </cell>
        </row>
        <row r="660">
          <cell r="C660" t="str">
            <v xml:space="preserve"> -     </v>
          </cell>
        </row>
        <row r="661">
          <cell r="C661" t="str">
            <v xml:space="preserve"> -     </v>
          </cell>
        </row>
        <row r="662">
          <cell r="B662" t="str">
            <v>Yellow 2GT</v>
          </cell>
          <cell r="C662">
            <v>1279605.6499999999</v>
          </cell>
          <cell r="D662">
            <v>1279605.6499999999</v>
          </cell>
          <cell r="E662">
            <v>0</v>
          </cell>
        </row>
        <row r="663">
          <cell r="B663" t="str">
            <v>Yellow 2RA</v>
          </cell>
          <cell r="C663">
            <v>2020000</v>
          </cell>
          <cell r="D663">
            <v>2170000</v>
          </cell>
          <cell r="E663">
            <v>0</v>
          </cell>
        </row>
        <row r="664">
          <cell r="B664" t="str">
            <v>YELLOW GO 7415C</v>
          </cell>
          <cell r="C664">
            <v>382553</v>
          </cell>
          <cell r="D664">
            <v>382553</v>
          </cell>
          <cell r="E664">
            <v>462000</v>
          </cell>
        </row>
        <row r="665">
          <cell r="B665" t="str">
            <v>Red 214</v>
          </cell>
          <cell r="C665" t="e">
            <v>#N/A</v>
          </cell>
          <cell r="D665" t="e">
            <v>#N/A</v>
          </cell>
          <cell r="E665" t="e">
            <v>#N/A</v>
          </cell>
        </row>
        <row r="666">
          <cell r="B666" t="str">
            <v>Yellow HF4G</v>
          </cell>
          <cell r="C666">
            <v>446369</v>
          </cell>
          <cell r="D666">
            <v>446369</v>
          </cell>
          <cell r="E666">
            <v>0</v>
          </cell>
        </row>
        <row r="667">
          <cell r="B667" t="str">
            <v>Yellow HR</v>
          </cell>
          <cell r="C667">
            <v>444895.5</v>
          </cell>
          <cell r="D667">
            <v>444895.5</v>
          </cell>
          <cell r="E667">
            <v>0</v>
          </cell>
        </row>
        <row r="668">
          <cell r="B668" t="str">
            <v>Yellow H4G</v>
          </cell>
          <cell r="C668">
            <v>661485</v>
          </cell>
          <cell r="D668">
            <v>661485</v>
          </cell>
          <cell r="E668">
            <v>710369</v>
          </cell>
        </row>
        <row r="669">
          <cell r="B669" t="str">
            <v>Yellow TY 618</v>
          </cell>
          <cell r="C669">
            <v>195000</v>
          </cell>
          <cell r="D669">
            <v>195000</v>
          </cell>
          <cell r="E669">
            <v>205000</v>
          </cell>
        </row>
        <row r="670">
          <cell r="B670" t="str">
            <v>Orange O-10</v>
          </cell>
          <cell r="C670" t="e">
            <v>#N/A</v>
          </cell>
          <cell r="D670" t="e">
            <v>#N/A</v>
          </cell>
          <cell r="E670" t="e">
            <v>#N/A</v>
          </cell>
        </row>
        <row r="671">
          <cell r="B671" t="str">
            <v>Neozasol Organge 2 RG</v>
          </cell>
          <cell r="C671">
            <v>410000</v>
          </cell>
          <cell r="D671">
            <v>410000</v>
          </cell>
          <cell r="E671">
            <v>350000</v>
          </cell>
        </row>
        <row r="672">
          <cell r="B672" t="str">
            <v>Yellow RL 82</v>
          </cell>
          <cell r="C672" t="e">
            <v>#N/A</v>
          </cell>
          <cell r="D672" t="e">
            <v>#N/A</v>
          </cell>
          <cell r="E672" t="e">
            <v>#N/A</v>
          </cell>
        </row>
        <row r="673">
          <cell r="B673" t="str">
            <v>Yellow YZ2288</v>
          </cell>
          <cell r="C673" t="e">
            <v>#N/A</v>
          </cell>
          <cell r="D673" t="e">
            <v>#N/A</v>
          </cell>
          <cell r="E673" t="e">
            <v>#N/A</v>
          </cell>
        </row>
        <row r="674">
          <cell r="B674" t="str">
            <v>Hostafine Trans oxide Red B31</v>
          </cell>
          <cell r="C674" t="e">
            <v>#N/A</v>
          </cell>
          <cell r="D674" t="e">
            <v>#N/A</v>
          </cell>
          <cell r="E674" t="e">
            <v>#N/A</v>
          </cell>
        </row>
        <row r="675">
          <cell r="B675" t="str">
            <v>Hostaperm Red Violet ER 02</v>
          </cell>
          <cell r="C675" t="e">
            <v>#N/A</v>
          </cell>
          <cell r="D675" t="e">
            <v>#N/A</v>
          </cell>
          <cell r="E675" t="e">
            <v>#N/A</v>
          </cell>
        </row>
        <row r="676">
          <cell r="B676" t="str">
            <v>Red F3RK 70</v>
          </cell>
          <cell r="C676">
            <v>326840</v>
          </cell>
          <cell r="D676">
            <v>326840</v>
          </cell>
          <cell r="E676">
            <v>327040</v>
          </cell>
        </row>
        <row r="677">
          <cell r="B677" t="str">
            <v>Red TCR 17002 E</v>
          </cell>
          <cell r="C677">
            <v>301956</v>
          </cell>
          <cell r="D677">
            <v>301956</v>
          </cell>
          <cell r="E677">
            <v>0</v>
          </cell>
        </row>
        <row r="678">
          <cell r="B678" t="str">
            <v>Red TR 718</v>
          </cell>
          <cell r="C678">
            <v>218000</v>
          </cell>
          <cell r="D678">
            <v>218000</v>
          </cell>
          <cell r="E678">
            <v>235000</v>
          </cell>
        </row>
        <row r="679">
          <cell r="B679" t="str">
            <v>Red NS29</v>
          </cell>
          <cell r="C679">
            <v>234594.3</v>
          </cell>
          <cell r="D679">
            <v>234594.3</v>
          </cell>
          <cell r="E679">
            <v>0</v>
          </cell>
        </row>
        <row r="680">
          <cell r="B680" t="str">
            <v>Super Red ST</v>
          </cell>
          <cell r="C680">
            <v>665631</v>
          </cell>
          <cell r="D680">
            <v>665631</v>
          </cell>
          <cell r="E680">
            <v>0</v>
          </cell>
        </row>
        <row r="681">
          <cell r="B681" t="str">
            <v>Super Red ST New</v>
          </cell>
          <cell r="C681">
            <v>665631</v>
          </cell>
          <cell r="D681">
            <v>665631</v>
          </cell>
          <cell r="E681">
            <v>0</v>
          </cell>
        </row>
        <row r="682">
          <cell r="B682" t="str">
            <v>Red R-327</v>
          </cell>
          <cell r="C682">
            <v>1520000</v>
          </cell>
          <cell r="D682">
            <v>1520000</v>
          </cell>
          <cell r="E682">
            <v>1637420</v>
          </cell>
        </row>
        <row r="683">
          <cell r="B683" t="str">
            <v>Red 2B-8</v>
          </cell>
          <cell r="C683">
            <v>490000</v>
          </cell>
          <cell r="D683">
            <v>490000</v>
          </cell>
          <cell r="E683">
            <v>410000</v>
          </cell>
        </row>
        <row r="684">
          <cell r="B684" t="str">
            <v>RO 4597</v>
          </cell>
          <cell r="C684" t="e">
            <v>#N/A</v>
          </cell>
          <cell r="D684" t="e">
            <v>#N/A</v>
          </cell>
          <cell r="E684" t="e">
            <v>#N/A</v>
          </cell>
        </row>
        <row r="685">
          <cell r="B685" t="str">
            <v>BLACK VAP 330M</v>
          </cell>
          <cell r="C685">
            <v>63500</v>
          </cell>
          <cell r="D685">
            <v>63500</v>
          </cell>
          <cell r="E685">
            <v>66000</v>
          </cell>
        </row>
        <row r="686">
          <cell r="B686" t="str">
            <v>Black 5292</v>
          </cell>
          <cell r="C686">
            <v>0</v>
          </cell>
          <cell r="D686">
            <v>0</v>
          </cell>
          <cell r="E686">
            <v>420000</v>
          </cell>
        </row>
        <row r="690">
          <cell r="C690" t="str">
            <v xml:space="preserve"> -     </v>
          </cell>
        </row>
        <row r="691">
          <cell r="B691" t="str">
            <v>Black Special</v>
          </cell>
          <cell r="C691" t="e">
            <v>#N/A</v>
          </cell>
          <cell r="D691" t="e">
            <v>#N/A</v>
          </cell>
          <cell r="E691" t="e">
            <v>#N/A</v>
          </cell>
        </row>
        <row r="692">
          <cell r="B692" t="str">
            <v>Black B-20</v>
          </cell>
          <cell r="C692">
            <v>405000</v>
          </cell>
          <cell r="D692">
            <v>405000</v>
          </cell>
          <cell r="E692">
            <v>0</v>
          </cell>
        </row>
        <row r="693">
          <cell r="B693" t="str">
            <v>Black B-51</v>
          </cell>
          <cell r="C693" t="e">
            <v>#N/A</v>
          </cell>
          <cell r="D693" t="e">
            <v>#N/A</v>
          </cell>
          <cell r="E693" t="e">
            <v>#N/A</v>
          </cell>
        </row>
        <row r="694">
          <cell r="B694" t="str">
            <v>Black RE-27</v>
          </cell>
          <cell r="C694">
            <v>410000</v>
          </cell>
          <cell r="D694">
            <v>410000</v>
          </cell>
          <cell r="E694">
            <v>0</v>
          </cell>
        </row>
        <row r="698">
          <cell r="B698" t="str">
            <v>30L</v>
          </cell>
          <cell r="C698">
            <v>102315</v>
          </cell>
          <cell r="D698">
            <v>102315</v>
          </cell>
          <cell r="E698">
            <v>0</v>
          </cell>
        </row>
        <row r="699">
          <cell r="C699" t="str">
            <v xml:space="preserve"> -     </v>
          </cell>
        </row>
        <row r="700">
          <cell r="B700" t="str">
            <v>Brown SP 1008W</v>
          </cell>
          <cell r="C700">
            <v>240000</v>
          </cell>
          <cell r="D700">
            <v>287000</v>
          </cell>
          <cell r="E700">
            <v>0</v>
          </cell>
        </row>
        <row r="701">
          <cell r="B701" t="str">
            <v>Brown TB 1008</v>
          </cell>
          <cell r="C701">
            <v>208380</v>
          </cell>
          <cell r="D701">
            <v>208380</v>
          </cell>
          <cell r="E701">
            <v>0</v>
          </cell>
        </row>
        <row r="702">
          <cell r="B702" t="str">
            <v>Hoover 778 BN</v>
          </cell>
          <cell r="C702">
            <v>75000</v>
          </cell>
          <cell r="D702">
            <v>75000</v>
          </cell>
          <cell r="E702">
            <v>82000</v>
          </cell>
        </row>
        <row r="703">
          <cell r="B703" t="str">
            <v>Umber BU 5512</v>
          </cell>
          <cell r="C703">
            <v>426300</v>
          </cell>
          <cell r="D703">
            <v>426300</v>
          </cell>
          <cell r="E703">
            <v>0</v>
          </cell>
        </row>
        <row r="704">
          <cell r="B704" t="str">
            <v>Umber 635</v>
          </cell>
          <cell r="C704" t="e">
            <v>#N/A</v>
          </cell>
          <cell r="D704" t="e">
            <v>#N/A</v>
          </cell>
          <cell r="E704" t="e">
            <v>#N/A</v>
          </cell>
        </row>
        <row r="705">
          <cell r="B705" t="str">
            <v>Umber 645</v>
          </cell>
          <cell r="C705">
            <v>92000</v>
          </cell>
          <cell r="D705">
            <v>92000</v>
          </cell>
          <cell r="E705">
            <v>92000</v>
          </cell>
        </row>
        <row r="710">
          <cell r="C710" t="str">
            <v xml:space="preserve"> -     </v>
          </cell>
        </row>
        <row r="711">
          <cell r="B711" t="str">
            <v>Blue A BG100</v>
          </cell>
          <cell r="C711">
            <v>359261</v>
          </cell>
          <cell r="D711">
            <v>359261</v>
          </cell>
          <cell r="E711">
            <v>426115</v>
          </cell>
        </row>
        <row r="712">
          <cell r="B712" t="str">
            <v>Green A-GNX 130</v>
          </cell>
          <cell r="C712">
            <v>0</v>
          </cell>
          <cell r="D712">
            <v>0</v>
          </cell>
          <cell r="E712">
            <v>384503.5</v>
          </cell>
        </row>
        <row r="713">
          <cell r="B713" t="str">
            <v>Green A 108</v>
          </cell>
          <cell r="C713" t="e">
            <v>#N/A</v>
          </cell>
          <cell r="D713" t="e">
            <v>#N/A</v>
          </cell>
          <cell r="E713" t="e">
            <v>#N/A</v>
          </cell>
        </row>
        <row r="714">
          <cell r="B714" t="str">
            <v>Giant Blue Tupe NS40</v>
          </cell>
          <cell r="C714">
            <v>486310</v>
          </cell>
          <cell r="D714">
            <v>486310</v>
          </cell>
          <cell r="E714">
            <v>0</v>
          </cell>
        </row>
        <row r="715">
          <cell r="B715" t="str">
            <v>Blue  BL 06</v>
          </cell>
          <cell r="C715">
            <v>896500</v>
          </cell>
          <cell r="D715">
            <v>896500</v>
          </cell>
          <cell r="E715">
            <v>0</v>
          </cell>
        </row>
        <row r="716">
          <cell r="B716" t="str">
            <v>Green GN-20</v>
          </cell>
          <cell r="C716">
            <v>881536</v>
          </cell>
          <cell r="D716">
            <v>881536</v>
          </cell>
          <cell r="E716">
            <v>0</v>
          </cell>
        </row>
        <row r="717">
          <cell r="C717" t="str">
            <v xml:space="preserve"> -     </v>
          </cell>
        </row>
        <row r="718">
          <cell r="B718" t="str">
            <v>Hostatint Pink A - E100</v>
          </cell>
          <cell r="C718" t="e">
            <v>#N/A</v>
          </cell>
          <cell r="D718" t="e">
            <v>#N/A</v>
          </cell>
          <cell r="E718" t="e">
            <v>#N/A</v>
          </cell>
        </row>
        <row r="719">
          <cell r="B719" t="str">
            <v>Giant Rose</v>
          </cell>
          <cell r="C719">
            <v>714481</v>
          </cell>
          <cell r="D719">
            <v>714481</v>
          </cell>
          <cell r="E719">
            <v>0</v>
          </cell>
        </row>
        <row r="720">
          <cell r="B720" t="str">
            <v>Magenta PS 38</v>
          </cell>
          <cell r="C720">
            <v>459857</v>
          </cell>
          <cell r="D720">
            <v>459857</v>
          </cell>
          <cell r="E720">
            <v>0</v>
          </cell>
        </row>
        <row r="721">
          <cell r="C721" t="str">
            <v xml:space="preserve"> -     </v>
          </cell>
        </row>
        <row r="722">
          <cell r="B722" t="str">
            <v>Aluminium Pigment AL 15</v>
          </cell>
          <cell r="C722">
            <v>90000</v>
          </cell>
          <cell r="D722">
            <v>90000</v>
          </cell>
          <cell r="E722">
            <v>0</v>
          </cell>
        </row>
        <row r="723">
          <cell r="B723" t="str">
            <v>Aluminium paste EM90 (Bạc 000)</v>
          </cell>
          <cell r="C723" t="e">
            <v>#N/A</v>
          </cell>
          <cell r="D723" t="e">
            <v>#N/A</v>
          </cell>
          <cell r="E723" t="e">
            <v>#N/A</v>
          </cell>
        </row>
        <row r="724">
          <cell r="B724" t="str">
            <v>Metalic 801</v>
          </cell>
          <cell r="C724" t="e">
            <v>#N/A</v>
          </cell>
          <cell r="D724" t="e">
            <v>#N/A</v>
          </cell>
          <cell r="E724" t="e">
            <v>#N/A</v>
          </cell>
        </row>
        <row r="725">
          <cell r="B725" t="str">
            <v>Metallux 212</v>
          </cell>
          <cell r="C725">
            <v>580000</v>
          </cell>
          <cell r="D725">
            <v>580000</v>
          </cell>
          <cell r="E725">
            <v>0</v>
          </cell>
        </row>
        <row r="726">
          <cell r="B726" t="str">
            <v>Metallux 9159</v>
          </cell>
          <cell r="C726">
            <v>463700</v>
          </cell>
          <cell r="D726">
            <v>463700</v>
          </cell>
          <cell r="E726">
            <v>0</v>
          </cell>
        </row>
        <row r="727">
          <cell r="B727" t="str">
            <v>Bạc 18 khô</v>
          </cell>
          <cell r="C727">
            <v>772727</v>
          </cell>
          <cell r="D727">
            <v>772727</v>
          </cell>
          <cell r="E727">
            <v>0</v>
          </cell>
        </row>
        <row r="728">
          <cell r="B728" t="str">
            <v>Bạc 18 redsun</v>
          </cell>
          <cell r="C728" t="e">
            <v>#N/A</v>
          </cell>
          <cell r="D728" t="e">
            <v>#N/A</v>
          </cell>
          <cell r="E728" t="e">
            <v>#N/A</v>
          </cell>
        </row>
        <row r="729">
          <cell r="B729" t="str">
            <v>Bạc 20 redsun</v>
          </cell>
          <cell r="C729" t="e">
            <v>#N/A</v>
          </cell>
          <cell r="D729" t="e">
            <v>#N/A</v>
          </cell>
          <cell r="E729" t="e">
            <v>#N/A</v>
          </cell>
        </row>
        <row r="730">
          <cell r="C730" t="str">
            <v xml:space="preserve"> -     </v>
          </cell>
        </row>
        <row r="731">
          <cell r="B731" t="str">
            <v>Colanyl Violet RL 130-TH</v>
          </cell>
          <cell r="C731">
            <v>648911</v>
          </cell>
          <cell r="D731">
            <v>648911</v>
          </cell>
          <cell r="E731">
            <v>0</v>
          </cell>
        </row>
        <row r="732">
          <cell r="C732">
            <v>0</v>
          </cell>
          <cell r="D732">
            <v>0</v>
          </cell>
          <cell r="E732">
            <v>0</v>
          </cell>
        </row>
        <row r="733">
          <cell r="B733" t="str">
            <v>Camay</v>
          </cell>
          <cell r="C733">
            <v>191000</v>
          </cell>
          <cell r="D733">
            <v>191000</v>
          </cell>
          <cell r="E733">
            <v>0</v>
          </cell>
        </row>
        <row r="734">
          <cell r="B734" t="str">
            <v>Camay 205</v>
          </cell>
          <cell r="C734" t="e">
            <v>#N/A</v>
          </cell>
          <cell r="D734" t="e">
            <v>#N/A</v>
          </cell>
          <cell r="E734" t="e">
            <v>#N/A</v>
          </cell>
        </row>
        <row r="735">
          <cell r="B735" t="str">
            <v>Camay 256</v>
          </cell>
          <cell r="C735">
            <v>298000</v>
          </cell>
          <cell r="D735">
            <v>298000</v>
          </cell>
          <cell r="E735">
            <v>0</v>
          </cell>
        </row>
        <row r="736">
          <cell r="B736" t="str">
            <v>Camay hạt to</v>
          </cell>
          <cell r="C736">
            <v>550000</v>
          </cell>
          <cell r="D736">
            <v>550000</v>
          </cell>
          <cell r="E736">
            <v>0</v>
          </cell>
        </row>
        <row r="737">
          <cell r="B737" t="str">
            <v>Camay hạt trắng to</v>
          </cell>
          <cell r="C737" t="e">
            <v>#N/A</v>
          </cell>
          <cell r="D737" t="e">
            <v>#N/A</v>
          </cell>
          <cell r="E737" t="e">
            <v>#N/A</v>
          </cell>
        </row>
        <row r="738">
          <cell r="B738" t="str">
            <v>Camay nhuyễn</v>
          </cell>
          <cell r="C738" t="e">
            <v>#N/A</v>
          </cell>
          <cell r="D738" t="e">
            <v>#N/A</v>
          </cell>
          <cell r="E738" t="e">
            <v>#N/A</v>
          </cell>
        </row>
        <row r="739">
          <cell r="C739" t="e">
            <v>#N/A</v>
          </cell>
          <cell r="D739" t="e">
            <v>#N/A</v>
          </cell>
          <cell r="E739" t="e">
            <v>#N/A</v>
          </cell>
        </row>
        <row r="740">
          <cell r="B740" t="str">
            <v>Mực đen FAS -BL 501</v>
          </cell>
          <cell r="C740" t="e">
            <v>#N/A</v>
          </cell>
          <cell r="D740" t="e">
            <v>#N/A</v>
          </cell>
          <cell r="E740" t="e">
            <v>#N/A</v>
          </cell>
        </row>
        <row r="741">
          <cell r="B741" t="str">
            <v>Mực đỏ cờ FAS - R108</v>
          </cell>
          <cell r="C741" t="e">
            <v>#N/A</v>
          </cell>
          <cell r="D741" t="e">
            <v>#N/A</v>
          </cell>
          <cell r="E741" t="e">
            <v>#N/A</v>
          </cell>
        </row>
        <row r="742">
          <cell r="B742" t="str">
            <v>Mực trắng FAS_ W001</v>
          </cell>
          <cell r="C742" t="e">
            <v>#N/A</v>
          </cell>
          <cell r="D742" t="e">
            <v>#N/A</v>
          </cell>
          <cell r="E742" t="e">
            <v>#N/A</v>
          </cell>
        </row>
        <row r="743">
          <cell r="B743" t="str">
            <v>Mực vàng chanh FAS Y203</v>
          </cell>
          <cell r="C743" t="e">
            <v>#N/A</v>
          </cell>
          <cell r="D743" t="e">
            <v>#N/A</v>
          </cell>
          <cell r="E743" t="e">
            <v>#N/A</v>
          </cell>
        </row>
        <row r="744">
          <cell r="C744" t="e">
            <v>#N/A</v>
          </cell>
          <cell r="D744" t="e">
            <v>#N/A</v>
          </cell>
          <cell r="E744" t="e">
            <v>#N/A</v>
          </cell>
        </row>
        <row r="745">
          <cell r="B745" t="str">
            <v>Fe2O3 đỏ (H101)</v>
          </cell>
          <cell r="C745" t="e">
            <v>#N/A</v>
          </cell>
          <cell r="D745" t="e">
            <v>#N/A</v>
          </cell>
          <cell r="E745" t="e">
            <v>#N/A</v>
          </cell>
        </row>
        <row r="746">
          <cell r="B746" t="str">
            <v>Fe2O3 vàng (G313)</v>
          </cell>
          <cell r="C746" t="e">
            <v>#N/A</v>
          </cell>
          <cell r="D746" t="e">
            <v>#N/A</v>
          </cell>
          <cell r="E746" t="e">
            <v>#N/A</v>
          </cell>
        </row>
        <row r="747">
          <cell r="C747" t="e">
            <v>#N/A</v>
          </cell>
          <cell r="D747" t="e">
            <v>#N/A</v>
          </cell>
          <cell r="E747" t="e">
            <v>#N/A</v>
          </cell>
        </row>
        <row r="748">
          <cell r="B748" t="str">
            <v>Nhũ đồng đỏ (Pale gold)</v>
          </cell>
          <cell r="C748">
            <v>580000</v>
          </cell>
          <cell r="D748">
            <v>580000</v>
          </cell>
          <cell r="E748">
            <v>590000</v>
          </cell>
        </row>
        <row r="749">
          <cell r="B749" t="str">
            <v>Nhũ đồng vàng (Rich gold)</v>
          </cell>
          <cell r="C749">
            <v>580000</v>
          </cell>
          <cell r="D749">
            <v>580000</v>
          </cell>
          <cell r="E749">
            <v>590000</v>
          </cell>
        </row>
        <row r="750">
          <cell r="C750">
            <v>0</v>
          </cell>
          <cell r="D750">
            <v>0</v>
          </cell>
          <cell r="E750">
            <v>0</v>
          </cell>
        </row>
        <row r="751">
          <cell r="B751" t="str">
            <v>Bi sứ (Silibeads Type ZS 2,0 - 2,2)</v>
          </cell>
          <cell r="C751">
            <v>265000</v>
          </cell>
          <cell r="D751">
            <v>265000</v>
          </cell>
          <cell r="E751">
            <v>0</v>
          </cell>
        </row>
        <row r="752">
          <cell r="B752" t="str">
            <v>Bi thuỷ tinh (2 -2,4 )</v>
          </cell>
          <cell r="C752">
            <v>89118.452000000005</v>
          </cell>
          <cell r="D752">
            <v>89118.452000000005</v>
          </cell>
          <cell r="E752">
            <v>0</v>
          </cell>
        </row>
        <row r="753">
          <cell r="B753" t="str">
            <v>Dầu chẩu</v>
          </cell>
          <cell r="C753">
            <v>120000</v>
          </cell>
          <cell r="D753">
            <v>120000</v>
          </cell>
          <cell r="E753">
            <v>0</v>
          </cell>
        </row>
        <row r="754">
          <cell r="B754" t="str">
            <v>Parafin Oil</v>
          </cell>
          <cell r="C754">
            <v>45500</v>
          </cell>
          <cell r="D754">
            <v>47500</v>
          </cell>
          <cell r="E754">
            <v>0</v>
          </cell>
        </row>
        <row r="755">
          <cell r="C755">
            <v>45500</v>
          </cell>
          <cell r="D755">
            <v>47500</v>
          </cell>
          <cell r="E755">
            <v>0</v>
          </cell>
        </row>
        <row r="756">
          <cell r="B756" t="str">
            <v>Technol 15</v>
          </cell>
          <cell r="C756" t="e">
            <v>#N/A</v>
          </cell>
          <cell r="D756" t="e">
            <v>#N/A</v>
          </cell>
          <cell r="E756" t="e">
            <v>#N/A</v>
          </cell>
        </row>
        <row r="757">
          <cell r="B757" t="str">
            <v>BLO</v>
          </cell>
          <cell r="C757">
            <v>43000</v>
          </cell>
          <cell r="D757">
            <v>43000</v>
          </cell>
          <cell r="E757">
            <v>59000</v>
          </cell>
        </row>
        <row r="758">
          <cell r="B758" t="str">
            <v>H2O2</v>
          </cell>
          <cell r="C758">
            <v>12800</v>
          </cell>
          <cell r="D758">
            <v>12800</v>
          </cell>
          <cell r="E758">
            <v>0</v>
          </cell>
        </row>
        <row r="759">
          <cell r="B759" t="str">
            <v>Nhựa đường shell 60/70</v>
          </cell>
          <cell r="C759">
            <v>11636</v>
          </cell>
          <cell r="D759">
            <v>11636</v>
          </cell>
          <cell r="E759">
            <v>0</v>
          </cell>
        </row>
        <row r="760">
          <cell r="B760" t="str">
            <v>RLO</v>
          </cell>
          <cell r="C760">
            <v>49000</v>
          </cell>
          <cell r="D760">
            <v>49000</v>
          </cell>
          <cell r="E760">
            <v>59000</v>
          </cell>
        </row>
        <row r="761">
          <cell r="B761" t="str">
            <v>Sáp Ong</v>
          </cell>
          <cell r="C761">
            <v>116600</v>
          </cell>
          <cell r="D761">
            <v>116600</v>
          </cell>
          <cell r="E761">
            <v>0</v>
          </cell>
        </row>
        <row r="762">
          <cell r="B762" t="str">
            <v>SÁP ONG (1-3A100)</v>
          </cell>
          <cell r="C762">
            <v>52775</v>
          </cell>
          <cell r="D762">
            <v>55775</v>
          </cell>
          <cell r="E762">
            <v>0</v>
          </cell>
        </row>
        <row r="763">
          <cell r="B763" t="str">
            <v>SÁP ONG (1-4A100)</v>
          </cell>
          <cell r="C763">
            <v>48520</v>
          </cell>
          <cell r="D763">
            <v>51720</v>
          </cell>
          <cell r="E763">
            <v>0</v>
          </cell>
        </row>
        <row r="764">
          <cell r="B764" t="str">
            <v>Sáp Parafin</v>
          </cell>
          <cell r="C764">
            <v>44000</v>
          </cell>
          <cell r="D764">
            <v>48000</v>
          </cell>
          <cell r="E764">
            <v>0</v>
          </cell>
        </row>
        <row r="765">
          <cell r="C765">
            <v>0</v>
          </cell>
          <cell r="D765">
            <v>0</v>
          </cell>
          <cell r="E765">
            <v>0</v>
          </cell>
        </row>
        <row r="766">
          <cell r="B766" t="str">
            <v>NH4OH</v>
          </cell>
          <cell r="C766">
            <v>9862</v>
          </cell>
          <cell r="D766">
            <v>9862</v>
          </cell>
          <cell r="E766">
            <v>0</v>
          </cell>
        </row>
        <row r="767">
          <cell r="B767" t="str">
            <v>Dầu ép</v>
          </cell>
          <cell r="C767" t="e">
            <v>#N/A</v>
          </cell>
          <cell r="D767" t="e">
            <v>#N/A</v>
          </cell>
          <cell r="E767" t="e">
            <v>#N/A</v>
          </cell>
        </row>
        <row r="768">
          <cell r="B768" t="str">
            <v>Dầu lửa (dầu tím)</v>
          </cell>
          <cell r="C768" t="e">
            <v>#N/A</v>
          </cell>
          <cell r="D768" t="e">
            <v>#N/A</v>
          </cell>
          <cell r="E768" t="e">
            <v>#N/A</v>
          </cell>
        </row>
        <row r="769">
          <cell r="B769" t="str">
            <v>Formaline</v>
          </cell>
          <cell r="C769" t="e">
            <v>#N/A</v>
          </cell>
          <cell r="D769" t="e">
            <v>#N/A</v>
          </cell>
          <cell r="E769" t="e">
            <v>#N/A</v>
          </cell>
        </row>
        <row r="770">
          <cell r="B770" t="str">
            <v>ICI đỏ</v>
          </cell>
          <cell r="C770">
            <v>415000</v>
          </cell>
          <cell r="D770">
            <v>415000</v>
          </cell>
          <cell r="E770">
            <v>0</v>
          </cell>
        </row>
        <row r="771">
          <cell r="B771" t="str">
            <v>Nhựa thông</v>
          </cell>
          <cell r="C771" t="e">
            <v>#N/A</v>
          </cell>
          <cell r="D771" t="e">
            <v>#N/A</v>
          </cell>
          <cell r="E771" t="e">
            <v>#N/A</v>
          </cell>
        </row>
        <row r="784">
          <cell r="B784" t="str">
            <v>Tên tắt</v>
          </cell>
          <cell r="C784" t="str">
            <v>Giá tồn kho</v>
          </cell>
          <cell r="D784" t="str">
            <v>Giá đặt hàng</v>
          </cell>
          <cell r="E784" t="str">
            <v>24.10.23</v>
          </cell>
        </row>
        <row r="785">
          <cell r="B785" t="str">
            <v>xylen</v>
          </cell>
          <cell r="C785">
            <v>30200</v>
          </cell>
          <cell r="D785">
            <v>36000</v>
          </cell>
          <cell r="E785">
            <v>36000</v>
          </cell>
        </row>
        <row r="786">
          <cell r="B786" t="str">
            <v>TO</v>
          </cell>
          <cell r="C786">
            <v>31600</v>
          </cell>
          <cell r="D786">
            <v>35500</v>
          </cell>
          <cell r="E786">
            <v>35500</v>
          </cell>
        </row>
        <row r="787">
          <cell r="B787" t="str">
            <v>NR100</v>
          </cell>
          <cell r="C787">
            <v>20960</v>
          </cell>
          <cell r="D787">
            <v>22900</v>
          </cell>
          <cell r="E787">
            <v>22900</v>
          </cell>
        </row>
        <row r="788">
          <cell r="B788" t="str">
            <v>eac</v>
          </cell>
          <cell r="C788">
            <v>24800</v>
          </cell>
          <cell r="D788">
            <v>30200</v>
          </cell>
          <cell r="E788">
            <v>30200</v>
          </cell>
        </row>
        <row r="789">
          <cell r="B789" t="str">
            <v>nbac</v>
          </cell>
          <cell r="C789">
            <v>30800</v>
          </cell>
          <cell r="D789">
            <v>33600</v>
          </cell>
          <cell r="E789">
            <v>33600</v>
          </cell>
        </row>
        <row r="790">
          <cell r="B790" t="str">
            <v>SBAC</v>
          </cell>
          <cell r="C790">
            <v>30800</v>
          </cell>
          <cell r="D790">
            <v>32800</v>
          </cell>
          <cell r="E790">
            <v>32800</v>
          </cell>
        </row>
        <row r="791">
          <cell r="B791" t="str">
            <v>BG</v>
          </cell>
          <cell r="C791">
            <v>44500</v>
          </cell>
          <cell r="D791">
            <v>33600</v>
          </cell>
          <cell r="E791">
            <v>33600</v>
          </cell>
        </row>
        <row r="792">
          <cell r="B792" t="str">
            <v>DBE</v>
          </cell>
          <cell r="C792">
            <v>34000</v>
          </cell>
          <cell r="D792">
            <v>37000</v>
          </cell>
          <cell r="E792">
            <v>37000</v>
          </cell>
        </row>
        <row r="793">
          <cell r="B793" t="str">
            <v>PMA 70</v>
          </cell>
          <cell r="C793">
            <v>33000</v>
          </cell>
          <cell r="D793">
            <v>33000</v>
          </cell>
          <cell r="E793">
            <v>0</v>
          </cell>
        </row>
        <row r="794">
          <cell r="B794" t="str">
            <v>PMA 95</v>
          </cell>
          <cell r="C794">
            <v>24500</v>
          </cell>
          <cell r="D794">
            <v>24800</v>
          </cell>
          <cell r="E794">
            <v>24800</v>
          </cell>
        </row>
        <row r="795">
          <cell r="B795" t="str">
            <v>A100</v>
          </cell>
          <cell r="C795">
            <v>31500</v>
          </cell>
          <cell r="D795">
            <v>35500</v>
          </cell>
          <cell r="E795">
            <v>35500</v>
          </cell>
        </row>
        <row r="796">
          <cell r="B796" t="str">
            <v>D40</v>
          </cell>
          <cell r="C796">
            <v>38000</v>
          </cell>
          <cell r="D796">
            <v>31000</v>
          </cell>
          <cell r="E796">
            <v>31000</v>
          </cell>
        </row>
        <row r="797">
          <cell r="B797" t="str">
            <v>D60</v>
          </cell>
          <cell r="C797">
            <v>46000</v>
          </cell>
          <cell r="D797">
            <v>65000</v>
          </cell>
          <cell r="E797">
            <v>65000</v>
          </cell>
        </row>
        <row r="798">
          <cell r="B798" t="str">
            <v>S97</v>
          </cell>
          <cell r="C798">
            <v>26200</v>
          </cell>
          <cell r="D798">
            <v>26200</v>
          </cell>
          <cell r="E798">
            <v>0</v>
          </cell>
        </row>
        <row r="799">
          <cell r="B799" t="str">
            <v>3040A</v>
          </cell>
          <cell r="C799">
            <v>25600</v>
          </cell>
          <cell r="D799">
            <v>25600</v>
          </cell>
          <cell r="E799">
            <v>0</v>
          </cell>
        </row>
        <row r="800">
          <cell r="B800" t="str">
            <v>A150</v>
          </cell>
          <cell r="C800">
            <v>36500</v>
          </cell>
          <cell r="D800">
            <v>36500</v>
          </cell>
          <cell r="E800">
            <v>0</v>
          </cell>
        </row>
        <row r="801">
          <cell r="B801" t="str">
            <v>ACETONE</v>
          </cell>
          <cell r="C801">
            <v>30200</v>
          </cell>
          <cell r="D801">
            <v>34300</v>
          </cell>
          <cell r="E801">
            <v>34300</v>
          </cell>
        </row>
        <row r="802">
          <cell r="B802" t="str">
            <v>mek</v>
          </cell>
          <cell r="C802">
            <v>37600</v>
          </cell>
          <cell r="D802">
            <v>44000</v>
          </cell>
          <cell r="E802">
            <v>44000</v>
          </cell>
        </row>
        <row r="803">
          <cell r="B803" t="str">
            <v>mibk</v>
          </cell>
          <cell r="C803">
            <v>49000</v>
          </cell>
          <cell r="D803">
            <v>48100</v>
          </cell>
          <cell r="E803">
            <v>48100</v>
          </cell>
        </row>
        <row r="804">
          <cell r="B804" t="str">
            <v>CYCLO HEXANONE</v>
          </cell>
          <cell r="C804">
            <v>43000</v>
          </cell>
          <cell r="D804">
            <v>50000</v>
          </cell>
          <cell r="E804">
            <v>50000</v>
          </cell>
        </row>
        <row r="805">
          <cell r="B805" t="str">
            <v>NBUOH</v>
          </cell>
          <cell r="C805">
            <v>35500</v>
          </cell>
          <cell r="D805">
            <v>35500</v>
          </cell>
          <cell r="E805">
            <v>0</v>
          </cell>
        </row>
        <row r="806">
          <cell r="B806" t="str">
            <v>MEOH</v>
          </cell>
          <cell r="C806">
            <v>18000</v>
          </cell>
          <cell r="D806">
            <v>22000</v>
          </cell>
          <cell r="E806">
            <v>22000</v>
          </cell>
        </row>
        <row r="807">
          <cell r="B807" t="str">
            <v>ETHANOL</v>
          </cell>
          <cell r="C807">
            <v>29800</v>
          </cell>
          <cell r="D807">
            <v>29800</v>
          </cell>
          <cell r="E807">
            <v>0</v>
          </cell>
        </row>
        <row r="808">
          <cell r="B808" t="str">
            <v>IPA</v>
          </cell>
          <cell r="C808">
            <v>32000</v>
          </cell>
          <cell r="D808">
            <v>37000</v>
          </cell>
          <cell r="E808">
            <v>37000</v>
          </cell>
        </row>
        <row r="809">
          <cell r="B809" t="str">
            <v>PG</v>
          </cell>
          <cell r="C809">
            <v>30700</v>
          </cell>
          <cell r="D809">
            <v>37400</v>
          </cell>
          <cell r="E809">
            <v>37400</v>
          </cell>
        </row>
        <row r="810">
          <cell r="B810" t="str">
            <v>PM</v>
          </cell>
          <cell r="C810">
            <v>44000</v>
          </cell>
          <cell r="D810">
            <v>35800</v>
          </cell>
          <cell r="E810">
            <v>35800</v>
          </cell>
        </row>
        <row r="811">
          <cell r="B811" t="str">
            <v>MEG</v>
          </cell>
          <cell r="C811">
            <v>20500</v>
          </cell>
          <cell r="D811">
            <v>29000</v>
          </cell>
          <cell r="E811">
            <v>29000</v>
          </cell>
        </row>
        <row r="812">
          <cell r="B812" t="str">
            <v>DPNB</v>
          </cell>
          <cell r="C812">
            <v>120000</v>
          </cell>
          <cell r="D812">
            <v>120000</v>
          </cell>
          <cell r="E812">
            <v>0</v>
          </cell>
        </row>
        <row r="813">
          <cell r="B813" t="str">
            <v>Cellosolve Acetate</v>
          </cell>
          <cell r="C813">
            <v>34000</v>
          </cell>
          <cell r="D813">
            <v>34000</v>
          </cell>
          <cell r="E813">
            <v>0</v>
          </cell>
        </row>
        <row r="814">
          <cell r="B814" t="str">
            <v>Carbitol</v>
          </cell>
          <cell r="C814">
            <v>53000</v>
          </cell>
          <cell r="D814">
            <v>53000</v>
          </cell>
          <cell r="E814">
            <v>0</v>
          </cell>
        </row>
        <row r="815">
          <cell r="B815" t="str">
            <v>Texanol</v>
          </cell>
          <cell r="C815">
            <v>65000</v>
          </cell>
          <cell r="D815">
            <v>65000</v>
          </cell>
          <cell r="E815">
            <v>0</v>
          </cell>
        </row>
        <row r="816">
          <cell r="B816" t="str">
            <v>DMC</v>
          </cell>
          <cell r="C816">
            <v>20200</v>
          </cell>
          <cell r="D816">
            <v>27600</v>
          </cell>
          <cell r="E816">
            <v>27600</v>
          </cell>
        </row>
        <row r="817">
          <cell r="B817" t="str">
            <v>Dầu tím</v>
          </cell>
          <cell r="C817">
            <v>40909</v>
          </cell>
          <cell r="D817">
            <v>36000</v>
          </cell>
          <cell r="E817">
            <v>36000</v>
          </cell>
        </row>
        <row r="818">
          <cell r="B818" t="str">
            <v>H2O</v>
          </cell>
          <cell r="C818">
            <v>800</v>
          </cell>
          <cell r="D818">
            <v>800</v>
          </cell>
          <cell r="E818">
            <v>0</v>
          </cell>
        </row>
        <row r="823">
          <cell r="B823" t="str">
            <v>ISO-BUOH</v>
          </cell>
          <cell r="C823" t="e">
            <v>#REF!</v>
          </cell>
          <cell r="D823" t="e">
            <v>#REF!</v>
          </cell>
          <cell r="E823" t="e">
            <v>#REF!</v>
          </cell>
        </row>
        <row r="824">
          <cell r="B824" t="str">
            <v>EBA</v>
          </cell>
          <cell r="C824" t="e">
            <v>#REF!</v>
          </cell>
          <cell r="D824" t="e">
            <v>#REF!</v>
          </cell>
          <cell r="E824" t="e">
            <v>#REF!</v>
          </cell>
        </row>
        <row r="825">
          <cell r="B825" t="str">
            <v>Mix Solvent</v>
          </cell>
          <cell r="C825" t="e">
            <v>#REF!</v>
          </cell>
          <cell r="D825" t="e">
            <v>#REF!</v>
          </cell>
          <cell r="E825" t="e">
            <v>#REF!</v>
          </cell>
        </row>
        <row r="826">
          <cell r="B826" t="str">
            <v>NT 4000</v>
          </cell>
          <cell r="C826" t="e">
            <v>#REF!</v>
          </cell>
          <cell r="D826" t="e">
            <v>#REF!</v>
          </cell>
          <cell r="E826" t="e">
            <v>#REF!</v>
          </cell>
        </row>
        <row r="827">
          <cell r="B827" t="str">
            <v>MIBK(HH)</v>
          </cell>
          <cell r="C827" t="e">
            <v>#REF!</v>
          </cell>
          <cell r="D827" t="e">
            <v>#REF!</v>
          </cell>
          <cell r="E827" t="e">
            <v>#REF!</v>
          </cell>
        </row>
        <row r="828">
          <cell r="B828" t="str">
            <v>NR110</v>
          </cell>
          <cell r="C828" t="e">
            <v>#REF!</v>
          </cell>
          <cell r="D828" t="e">
            <v>#REF!</v>
          </cell>
          <cell r="E828" t="e">
            <v>#REF!</v>
          </cell>
        </row>
        <row r="829">
          <cell r="B829" t="str">
            <v>MEK(HH)</v>
          </cell>
          <cell r="C829">
            <v>26000</v>
          </cell>
          <cell r="D829">
            <v>28525</v>
          </cell>
          <cell r="E829">
            <v>28525</v>
          </cell>
        </row>
        <row r="830">
          <cell r="B830" t="str">
            <v>EAC CỨNG</v>
          </cell>
          <cell r="C830">
            <v>26000</v>
          </cell>
          <cell r="D830">
            <v>31300</v>
          </cell>
          <cell r="E830">
            <v>31300</v>
          </cell>
        </row>
        <row r="831">
          <cell r="B831" t="str">
            <v>BG(HH)</v>
          </cell>
          <cell r="C831">
            <v>28950.2</v>
          </cell>
          <cell r="D831">
            <v>27273</v>
          </cell>
          <cell r="E831">
            <v>27273</v>
          </cell>
        </row>
        <row r="832">
          <cell r="B832" t="str">
            <v>EBR</v>
          </cell>
          <cell r="C832" t="e">
            <v>#REF!</v>
          </cell>
          <cell r="D832" t="e">
            <v>#REF!</v>
          </cell>
          <cell r="E832" t="e">
            <v>#REF!</v>
          </cell>
        </row>
        <row r="834">
          <cell r="C834" t="str">
            <v xml:space="preserve">                        -  </v>
          </cell>
          <cell r="D834" t="str">
            <v xml:space="preserve">                        -  </v>
          </cell>
          <cell r="E834" t="str">
            <v xml:space="preserve">                        -  </v>
          </cell>
        </row>
        <row r="835">
          <cell r="C835">
            <v>160000</v>
          </cell>
          <cell r="D835">
            <v>160000</v>
          </cell>
          <cell r="E835">
            <v>0</v>
          </cell>
        </row>
        <row r="836">
          <cell r="B836" t="str">
            <v>5104D</v>
          </cell>
          <cell r="C836" t="e">
            <v>#N/A</v>
          </cell>
          <cell r="D836" t="e">
            <v>#N/A</v>
          </cell>
          <cell r="E836" t="e">
            <v>#N/A</v>
          </cell>
        </row>
        <row r="837">
          <cell r="B837" t="str">
            <v>HE-421F</v>
          </cell>
          <cell r="C837">
            <v>0</v>
          </cell>
          <cell r="D837">
            <v>0</v>
          </cell>
          <cell r="E837">
            <v>59000</v>
          </cell>
        </row>
        <row r="838">
          <cell r="B838" t="str">
            <v>B113</v>
          </cell>
          <cell r="C838">
            <v>56468</v>
          </cell>
          <cell r="D838">
            <v>56468</v>
          </cell>
          <cell r="E838">
            <v>62000</v>
          </cell>
        </row>
        <row r="839">
          <cell r="B839" t="str">
            <v xml:space="preserve">624A-80 </v>
          </cell>
          <cell r="C839" t="e">
            <v>#N/A</v>
          </cell>
          <cell r="D839" t="e">
            <v>#N/A</v>
          </cell>
          <cell r="E839" t="e">
            <v>#N/A</v>
          </cell>
        </row>
        <row r="840">
          <cell r="B840" t="str">
            <v>B522</v>
          </cell>
          <cell r="C840">
            <v>43258</v>
          </cell>
          <cell r="D840">
            <v>43258</v>
          </cell>
          <cell r="E840">
            <v>48000</v>
          </cell>
        </row>
        <row r="841">
          <cell r="B841" t="str">
            <v>Ebecryl 5848</v>
          </cell>
          <cell r="C841">
            <v>123000</v>
          </cell>
          <cell r="D841">
            <v>123000</v>
          </cell>
          <cell r="E841">
            <v>140000</v>
          </cell>
        </row>
        <row r="842">
          <cell r="B842" t="str">
            <v>B-6121</v>
          </cell>
          <cell r="C842">
            <v>80246</v>
          </cell>
          <cell r="D842">
            <v>80246</v>
          </cell>
          <cell r="E842">
            <v>80000</v>
          </cell>
        </row>
        <row r="843">
          <cell r="B843" t="str">
            <v>160D</v>
          </cell>
          <cell r="C843">
            <v>61506.3</v>
          </cell>
          <cell r="D843">
            <v>61506.3</v>
          </cell>
          <cell r="E843">
            <v>0</v>
          </cell>
        </row>
        <row r="844">
          <cell r="B844" t="str">
            <v>HW 6282</v>
          </cell>
          <cell r="C844">
            <v>184000</v>
          </cell>
          <cell r="D844">
            <v>184000</v>
          </cell>
          <cell r="E844">
            <v>0</v>
          </cell>
        </row>
        <row r="845">
          <cell r="B845" t="str">
            <v>HW 6482</v>
          </cell>
          <cell r="C845">
            <v>198000</v>
          </cell>
          <cell r="D845">
            <v>198000</v>
          </cell>
          <cell r="E845">
            <v>0</v>
          </cell>
        </row>
        <row r="846">
          <cell r="B846" t="str">
            <v>HW 6682</v>
          </cell>
          <cell r="C846">
            <v>211000</v>
          </cell>
          <cell r="D846">
            <v>211000</v>
          </cell>
          <cell r="E846">
            <v>0</v>
          </cell>
        </row>
        <row r="847">
          <cell r="B847" t="str">
            <v>109E</v>
          </cell>
          <cell r="C847">
            <v>74000</v>
          </cell>
          <cell r="D847">
            <v>74000</v>
          </cell>
          <cell r="E847">
            <v>0</v>
          </cell>
        </row>
        <row r="848">
          <cell r="B848" t="str">
            <v>6112 - 100</v>
          </cell>
          <cell r="C848">
            <v>361191</v>
          </cell>
          <cell r="D848">
            <v>361191</v>
          </cell>
          <cell r="E848">
            <v>0</v>
          </cell>
        </row>
        <row r="849">
          <cell r="B849" t="str">
            <v>611B 85</v>
          </cell>
          <cell r="C849">
            <v>315104.7</v>
          </cell>
          <cell r="D849">
            <v>315104.7</v>
          </cell>
          <cell r="E849">
            <v>0</v>
          </cell>
        </row>
        <row r="850">
          <cell r="B850" t="str">
            <v>DR U024</v>
          </cell>
          <cell r="C850">
            <v>188959.59999999998</v>
          </cell>
          <cell r="D850">
            <v>188959.59999999998</v>
          </cell>
          <cell r="E850">
            <v>0</v>
          </cell>
        </row>
        <row r="851">
          <cell r="B851" t="str">
            <v>DR-U028 FS</v>
          </cell>
          <cell r="C851">
            <v>335500</v>
          </cell>
          <cell r="D851">
            <v>335500</v>
          </cell>
          <cell r="E851">
            <v>0</v>
          </cell>
        </row>
        <row r="852">
          <cell r="B852" t="str">
            <v>DR-U311</v>
          </cell>
          <cell r="C852">
            <v>293575.40000000002</v>
          </cell>
          <cell r="D852">
            <v>293575.40000000002</v>
          </cell>
          <cell r="E852">
            <v>0</v>
          </cell>
        </row>
        <row r="853">
          <cell r="B853" t="str">
            <v>EM 221</v>
          </cell>
          <cell r="C853">
            <v>62000</v>
          </cell>
          <cell r="D853">
            <v>68000</v>
          </cell>
          <cell r="E853">
            <v>79000</v>
          </cell>
        </row>
        <row r="854">
          <cell r="B854" t="str">
            <v>HDDA</v>
          </cell>
          <cell r="C854">
            <v>62000</v>
          </cell>
          <cell r="D854">
            <v>68000</v>
          </cell>
          <cell r="E854">
            <v>79000</v>
          </cell>
        </row>
        <row r="855">
          <cell r="B855" t="str">
            <v>EM 223</v>
          </cell>
          <cell r="C855">
            <v>52000</v>
          </cell>
          <cell r="D855">
            <v>56000</v>
          </cell>
          <cell r="E855">
            <v>69000</v>
          </cell>
        </row>
        <row r="856">
          <cell r="B856" t="str">
            <v>EM 231</v>
          </cell>
          <cell r="C856">
            <v>52000</v>
          </cell>
          <cell r="D856">
            <v>65000</v>
          </cell>
          <cell r="E856">
            <v>73000</v>
          </cell>
        </row>
        <row r="857">
          <cell r="B857" t="str">
            <v>EM 265</v>
          </cell>
          <cell r="C857">
            <v>170000</v>
          </cell>
          <cell r="D857">
            <v>170000</v>
          </cell>
          <cell r="E857">
            <v>210000</v>
          </cell>
        </row>
        <row r="858">
          <cell r="B858" t="str">
            <v>DPHA</v>
          </cell>
          <cell r="C858" t="e">
            <v>#N/A</v>
          </cell>
          <cell r="D858" t="e">
            <v>#N/A</v>
          </cell>
          <cell r="E858" t="e">
            <v>#N/A</v>
          </cell>
        </row>
        <row r="859">
          <cell r="B859" t="str">
            <v>2-EHA</v>
          </cell>
          <cell r="C859" t="e">
            <v>#N/A</v>
          </cell>
          <cell r="D859" t="e">
            <v>#N/A</v>
          </cell>
          <cell r="E859" t="e">
            <v>#N/A</v>
          </cell>
        </row>
        <row r="860">
          <cell r="B860" t="str">
            <v>PA 9083</v>
          </cell>
          <cell r="C860">
            <v>640000</v>
          </cell>
          <cell r="D860">
            <v>640000</v>
          </cell>
          <cell r="E860">
            <v>0</v>
          </cell>
        </row>
        <row r="861">
          <cell r="B861" t="str">
            <v>625C-45</v>
          </cell>
          <cell r="C861" t="e">
            <v>#N/A</v>
          </cell>
          <cell r="D861" t="e">
            <v>#N/A</v>
          </cell>
          <cell r="E861" t="e">
            <v>#N/A</v>
          </cell>
        </row>
        <row r="862">
          <cell r="B862" t="str">
            <v>6166W</v>
          </cell>
          <cell r="C862">
            <v>168969.7</v>
          </cell>
          <cell r="D862">
            <v>168969.7</v>
          </cell>
          <cell r="E862">
            <v>0</v>
          </cell>
        </row>
        <row r="863">
          <cell r="B863" t="str">
            <v>Polyester 6319</v>
          </cell>
          <cell r="C863">
            <v>110772</v>
          </cell>
          <cell r="D863">
            <v>110772</v>
          </cell>
          <cell r="E863">
            <v>0</v>
          </cell>
        </row>
        <row r="864">
          <cell r="B864" t="str">
            <v>W535</v>
          </cell>
          <cell r="C864">
            <v>138370</v>
          </cell>
          <cell r="D864">
            <v>138370</v>
          </cell>
          <cell r="E864">
            <v>145000</v>
          </cell>
        </row>
        <row r="865">
          <cell r="B865" t="str">
            <v>CR93065 UV</v>
          </cell>
          <cell r="C865">
            <v>62000</v>
          </cell>
          <cell r="D865">
            <v>62000</v>
          </cell>
          <cell r="E865">
            <v>0</v>
          </cell>
        </row>
        <row r="866">
          <cell r="B866" t="str">
            <v>RESIN 6342</v>
          </cell>
          <cell r="C866">
            <v>92643.54</v>
          </cell>
          <cell r="D866">
            <v>92643.54</v>
          </cell>
          <cell r="E866">
            <v>0</v>
          </cell>
        </row>
        <row r="867">
          <cell r="B867" t="str">
            <v>S 52</v>
          </cell>
          <cell r="C867">
            <v>47500</v>
          </cell>
          <cell r="D867">
            <v>47500</v>
          </cell>
          <cell r="E867">
            <v>0</v>
          </cell>
        </row>
        <row r="868">
          <cell r="B868" t="str">
            <v>Protectosil SCC</v>
          </cell>
          <cell r="C868">
            <v>793600</v>
          </cell>
          <cell r="D868">
            <v>793600</v>
          </cell>
          <cell r="E868">
            <v>0</v>
          </cell>
        </row>
        <row r="869">
          <cell r="B869" t="str">
            <v>BP</v>
          </cell>
          <cell r="C869">
            <v>75000</v>
          </cell>
          <cell r="D869">
            <v>75000</v>
          </cell>
          <cell r="E869">
            <v>75000</v>
          </cell>
        </row>
        <row r="870">
          <cell r="B870" t="str">
            <v>DBW 401 A</v>
          </cell>
          <cell r="C870">
            <v>153380</v>
          </cell>
          <cell r="D870">
            <v>153380</v>
          </cell>
          <cell r="E870">
            <v>0</v>
          </cell>
        </row>
        <row r="871">
          <cell r="B871" t="str">
            <v>Thiocure 340</v>
          </cell>
          <cell r="C871">
            <v>687500</v>
          </cell>
          <cell r="D871">
            <v>687500</v>
          </cell>
          <cell r="E871">
            <v>0</v>
          </cell>
        </row>
        <row r="872">
          <cell r="B872" t="str">
            <v>655 W 55 MY</v>
          </cell>
          <cell r="C872">
            <v>69000</v>
          </cell>
          <cell r="D872">
            <v>69000</v>
          </cell>
          <cell r="E872">
            <v>0</v>
          </cell>
        </row>
        <row r="873">
          <cell r="B873" t="str">
            <v>Urosin 4616</v>
          </cell>
          <cell r="C873">
            <v>100000</v>
          </cell>
          <cell r="D873">
            <v>100000</v>
          </cell>
          <cell r="E873">
            <v>0</v>
          </cell>
        </row>
        <row r="874">
          <cell r="B874" t="str">
            <v>Urosin 4626</v>
          </cell>
          <cell r="C874">
            <v>180000</v>
          </cell>
          <cell r="D874">
            <v>180000</v>
          </cell>
          <cell r="E874">
            <v>0</v>
          </cell>
        </row>
        <row r="875">
          <cell r="B875" t="str">
            <v>L-9380W</v>
          </cell>
          <cell r="C875">
            <v>222968</v>
          </cell>
          <cell r="D875">
            <v>222968</v>
          </cell>
          <cell r="E875">
            <v>0</v>
          </cell>
        </row>
        <row r="876">
          <cell r="D876" t="str">
            <v>GIÁ ĐẶT HÀNG</v>
          </cell>
        </row>
        <row r="877">
          <cell r="C877">
            <v>166000</v>
          </cell>
          <cell r="D877">
            <v>166000</v>
          </cell>
          <cell r="E877">
            <v>0</v>
          </cell>
        </row>
        <row r="878">
          <cell r="C878">
            <v>0</v>
          </cell>
          <cell r="D878">
            <v>0</v>
          </cell>
          <cell r="E878">
            <v>0</v>
          </cell>
        </row>
        <row r="879">
          <cell r="B879" t="str">
            <v>B-21C</v>
          </cell>
          <cell r="C879">
            <v>67000</v>
          </cell>
          <cell r="D879">
            <v>67000</v>
          </cell>
          <cell r="E879">
            <v>0</v>
          </cell>
        </row>
        <row r="880">
          <cell r="B880" t="str">
            <v>BYK 1798</v>
          </cell>
          <cell r="C880">
            <v>488000</v>
          </cell>
          <cell r="D880">
            <v>488000</v>
          </cell>
          <cell r="E880">
            <v>0</v>
          </cell>
        </row>
        <row r="881">
          <cell r="B881" t="str">
            <v>PI-819</v>
          </cell>
          <cell r="C881">
            <v>795000</v>
          </cell>
          <cell r="D881">
            <v>795000</v>
          </cell>
          <cell r="E881">
            <v>908000</v>
          </cell>
        </row>
        <row r="882">
          <cell r="B882" t="str">
            <v>PI-380</v>
          </cell>
          <cell r="C882" t="e">
            <v>#N/A</v>
          </cell>
          <cell r="D882" t="e">
            <v>#N/A</v>
          </cell>
          <cell r="E882" t="e">
            <v>#N/A</v>
          </cell>
        </row>
        <row r="883">
          <cell r="B883" t="str">
            <v>D-1173</v>
          </cell>
          <cell r="C883">
            <v>89000</v>
          </cell>
          <cell r="D883">
            <v>89000</v>
          </cell>
          <cell r="E883">
            <v>91600</v>
          </cell>
        </row>
        <row r="884">
          <cell r="C884">
            <v>0</v>
          </cell>
          <cell r="D884">
            <v>0</v>
          </cell>
          <cell r="E884">
            <v>95000</v>
          </cell>
        </row>
        <row r="885">
          <cell r="B885" t="str">
            <v>PI-184</v>
          </cell>
          <cell r="C885">
            <v>158000</v>
          </cell>
          <cell r="D885">
            <v>158000</v>
          </cell>
          <cell r="E885">
            <v>165000</v>
          </cell>
        </row>
        <row r="886">
          <cell r="C886" t="e">
            <v>#N/A</v>
          </cell>
          <cell r="D886" t="e">
            <v>#N/A</v>
          </cell>
          <cell r="E886" t="e">
            <v>#N/A</v>
          </cell>
        </row>
        <row r="887">
          <cell r="B887" t="str">
            <v>TPO</v>
          </cell>
          <cell r="C887">
            <v>420000</v>
          </cell>
          <cell r="D887">
            <v>420000</v>
          </cell>
          <cell r="E887">
            <v>456000</v>
          </cell>
        </row>
        <row r="888">
          <cell r="C888" t="e">
            <v>#N/A</v>
          </cell>
          <cell r="D888" t="e">
            <v>#N/A</v>
          </cell>
          <cell r="E888" t="e">
            <v>#N/A</v>
          </cell>
        </row>
        <row r="889">
          <cell r="B889" t="str">
            <v>RAD 2105</v>
          </cell>
          <cell r="C889">
            <v>214375</v>
          </cell>
          <cell r="D889">
            <v>214375</v>
          </cell>
          <cell r="E889">
            <v>0</v>
          </cell>
        </row>
        <row r="890">
          <cell r="B890" t="str">
            <v>6155W</v>
          </cell>
          <cell r="C890">
            <v>245314</v>
          </cell>
          <cell r="D890">
            <v>245314</v>
          </cell>
          <cell r="E890">
            <v>0</v>
          </cell>
        </row>
        <row r="891">
          <cell r="B891" t="str">
            <v>BP</v>
          </cell>
          <cell r="C891">
            <v>75000</v>
          </cell>
          <cell r="D891">
            <v>75000</v>
          </cell>
          <cell r="E891">
            <v>75000</v>
          </cell>
        </row>
        <row r="892">
          <cell r="B892" t="str">
            <v>BA 123(1-1BAC)</v>
          </cell>
          <cell r="C892">
            <v>64900</v>
          </cell>
          <cell r="D892">
            <v>66300</v>
          </cell>
          <cell r="E892">
            <v>0</v>
          </cell>
        </row>
        <row r="894">
          <cell r="B894" t="str">
            <v>STAIN ĐEN BT-01H</v>
          </cell>
          <cell r="C894">
            <v>67367.721669980121</v>
          </cell>
          <cell r="D894">
            <v>67367.721669980121</v>
          </cell>
        </row>
        <row r="895">
          <cell r="B895" t="str">
            <v>STAIN ĐEN BT-01H(1-5)</v>
          </cell>
          <cell r="C895">
            <v>11894.62027833002</v>
          </cell>
          <cell r="D895">
            <v>11894.62027833002</v>
          </cell>
        </row>
        <row r="896">
          <cell r="B896" t="str">
            <v>STAIN ĐEN BT-01H(1-20)</v>
          </cell>
          <cell r="C896">
            <v>3969.8915080942916</v>
          </cell>
          <cell r="D896">
            <v>3969.8915080942916</v>
          </cell>
        </row>
        <row r="897">
          <cell r="B897" t="str">
            <v>STAIN ĐEN BT-01H(1-30)</v>
          </cell>
          <cell r="C897">
            <v>2947.3458603219392</v>
          </cell>
          <cell r="D897">
            <v>2947.3458603219392</v>
          </cell>
        </row>
        <row r="898">
          <cell r="B898" t="str">
            <v>VÀNG C2W</v>
          </cell>
        </row>
        <row r="899">
          <cell r="B899" t="str">
            <v>ĐỎ C4W</v>
          </cell>
        </row>
        <row r="900">
          <cell r="B900" t="str">
            <v>ĐEN PA100H</v>
          </cell>
        </row>
        <row r="901">
          <cell r="B901" t="str">
            <v>XANH DƯƠNG C5W</v>
          </cell>
        </row>
        <row r="902">
          <cell r="B902" t="str">
            <v>XANH LÁ C7W</v>
          </cell>
        </row>
        <row r="903">
          <cell r="B903" t="str">
            <v>XANH LÁ C7W(1-20)</v>
          </cell>
        </row>
        <row r="904">
          <cell r="B904" t="str">
            <v>XANH LÁ C7W(1-30)</v>
          </cell>
        </row>
        <row r="905">
          <cell r="B905" t="str">
            <v>VÀNG C26W</v>
          </cell>
          <cell r="C905">
            <v>90266.666666666672</v>
          </cell>
          <cell r="D905">
            <v>90266.666666666672</v>
          </cell>
          <cell r="E905">
            <v>98266.666666666672</v>
          </cell>
        </row>
        <row r="906">
          <cell r="B906" t="str">
            <v>ĐỎ RED BT – 01H</v>
          </cell>
          <cell r="C906">
            <v>219447.8</v>
          </cell>
          <cell r="D906">
            <v>225487.8</v>
          </cell>
        </row>
        <row r="907">
          <cell r="B907" t="str">
            <v>ĐỎ RED BT – 01H(1-10)</v>
          </cell>
          <cell r="C907">
            <v>20677.072727272727</v>
          </cell>
          <cell r="D907">
            <v>21226.163636363635</v>
          </cell>
        </row>
        <row r="908">
          <cell r="B908" t="str">
            <v>ĐỎ RED BT – 01H(1-20)</v>
          </cell>
          <cell r="C908">
            <v>11211.8</v>
          </cell>
          <cell r="D908">
            <v>11499.419047619047</v>
          </cell>
        </row>
        <row r="909">
          <cell r="B909" t="str">
            <v>ĐỎ RED BT – 01H(1-30)</v>
          </cell>
          <cell r="C909">
            <v>7853.1548387096773</v>
          </cell>
          <cell r="D909">
            <v>8047.9935483870968</v>
          </cell>
        </row>
        <row r="910">
          <cell r="B910" t="str">
            <v>VÀNG 608W</v>
          </cell>
          <cell r="C910">
            <v>178933.33333333334</v>
          </cell>
          <cell r="D910">
            <v>178933.33333333334</v>
          </cell>
          <cell r="E910">
            <v>0</v>
          </cell>
        </row>
        <row r="911">
          <cell r="B911" t="str">
            <v>ĐỎ 708W</v>
          </cell>
          <cell r="C911">
            <v>173600</v>
          </cell>
          <cell r="D911">
            <v>173600</v>
          </cell>
          <cell r="E911">
            <v>176933.33333333334</v>
          </cell>
        </row>
        <row r="912">
          <cell r="B912" t="str">
            <v>ĐEN 928W</v>
          </cell>
        </row>
        <row r="913">
          <cell r="B913" t="str">
            <v>VÀNG HR – H</v>
          </cell>
          <cell r="C913">
            <v>275141.45</v>
          </cell>
          <cell r="D913">
            <v>281244.45</v>
          </cell>
        </row>
        <row r="914">
          <cell r="B914" t="str">
            <v>VÀNG HR – H(1-20)</v>
          </cell>
          <cell r="C914">
            <v>13863.878571428571</v>
          </cell>
          <cell r="D914">
            <v>14154.497619047619</v>
          </cell>
        </row>
        <row r="915">
          <cell r="B915" t="str">
            <v>VÀNG HR – H(1-30)</v>
          </cell>
          <cell r="C915">
            <v>9649.7241935483871</v>
          </cell>
          <cell r="D915">
            <v>9846.5951612903227</v>
          </cell>
        </row>
        <row r="916">
          <cell r="B916" t="str">
            <v>NÂU 1008W</v>
          </cell>
          <cell r="C916">
            <v>160266.66666666666</v>
          </cell>
          <cell r="D916">
            <v>191600</v>
          </cell>
          <cell r="E916">
            <v>0</v>
          </cell>
        </row>
        <row r="917">
          <cell r="B917" t="str">
            <v>LÓT BT 1201 H</v>
          </cell>
        </row>
        <row r="918">
          <cell r="B918" t="str">
            <v>Lót primer BT01/21H</v>
          </cell>
        </row>
        <row r="919">
          <cell r="B919" t="str">
            <v>Lót primer BT01/21H TRẮNG</v>
          </cell>
        </row>
        <row r="920">
          <cell r="B920" t="str">
            <v>Lót primer BT01/21H TRẮNG</v>
          </cell>
        </row>
        <row r="921">
          <cell r="B921" t="str">
            <v>GLAZE NÂU BT-78H</v>
          </cell>
        </row>
        <row r="922">
          <cell r="B922" t="str">
            <v>BT PU 1711 PRIMER</v>
          </cell>
        </row>
        <row r="923">
          <cell r="B923" t="str">
            <v>LÓT MÀU BT WB 02H</v>
          </cell>
        </row>
        <row r="924">
          <cell r="B924" t="str">
            <v>ĐEN PA 100W</v>
          </cell>
          <cell r="C924">
            <v>52544.5</v>
          </cell>
          <cell r="D924">
            <v>53671.5</v>
          </cell>
        </row>
        <row r="925">
          <cell r="B925" t="str">
            <v>XANH DƯƠNG C6W</v>
          </cell>
          <cell r="C925">
            <v>222933.33333333334</v>
          </cell>
          <cell r="D925">
            <v>222933.33333333334</v>
          </cell>
          <cell r="E925">
            <v>244933.33333333334</v>
          </cell>
        </row>
        <row r="926">
          <cell r="B926" t="str">
            <v>XANH DƯƠNG C6W(1-20)</v>
          </cell>
        </row>
        <row r="927">
          <cell r="B927" t="str">
            <v>ĐỎ F3RK - H</v>
          </cell>
          <cell r="C927">
            <v>191306.3</v>
          </cell>
          <cell r="D927">
            <v>197409.3</v>
          </cell>
        </row>
        <row r="928">
          <cell r="B928" t="str">
            <v>ĐỎ F3RK - H(1-5)</v>
          </cell>
          <cell r="C928">
            <v>32551.05</v>
          </cell>
          <cell r="D928">
            <v>33568.216666666667</v>
          </cell>
        </row>
        <row r="929">
          <cell r="B929" t="str">
            <v>ĐỎ F3RK - H(1-10)</v>
          </cell>
          <cell r="C929">
            <v>18118.754545454543</v>
          </cell>
          <cell r="D929">
            <v>18673.572727272727</v>
          </cell>
        </row>
        <row r="930">
          <cell r="B930" t="str">
            <v>ĐỎ F3RK - H(1-20)</v>
          </cell>
          <cell r="C930">
            <v>9871.7285714285717</v>
          </cell>
          <cell r="D930">
            <v>10162.347619047618</v>
          </cell>
        </row>
        <row r="931">
          <cell r="B931" t="str">
            <v>ĐỎ F3RK - H(1-30)</v>
          </cell>
          <cell r="C931">
            <v>6945.3645161290315</v>
          </cell>
          <cell r="D931">
            <v>7142.2354838709671</v>
          </cell>
        </row>
        <row r="933">
          <cell r="B933" t="str">
            <v>HỒNG MAGENTA W</v>
          </cell>
        </row>
        <row r="935">
          <cell r="B935" t="str">
            <v>VÀNG H4G – H</v>
          </cell>
        </row>
        <row r="936">
          <cell r="B936" t="str">
            <v>VÀNG H4G – H(1-20)</v>
          </cell>
        </row>
        <row r="937">
          <cell r="B937" t="str">
            <v>VÀNG H4G – H(1-30)</v>
          </cell>
        </row>
        <row r="938">
          <cell r="B938" t="str">
            <v>TÍM BT – 01H</v>
          </cell>
        </row>
        <row r="939">
          <cell r="B939" t="str">
            <v>ĐEN BT-01H</v>
          </cell>
          <cell r="C939">
            <v>67367.721669980121</v>
          </cell>
          <cell r="D939">
            <v>67367.721669980121</v>
          </cell>
        </row>
        <row r="940">
          <cell r="B940" t="str">
            <v>ĐEN BT-01H(1-20)</v>
          </cell>
          <cell r="C940">
            <v>3969.8915080942916</v>
          </cell>
          <cell r="D940">
            <v>3969.8915080942916</v>
          </cell>
        </row>
        <row r="941">
          <cell r="B941" t="str">
            <v>ĐEN BT-01H(1-30)</v>
          </cell>
          <cell r="C941">
            <v>2947.3458603219392</v>
          </cell>
          <cell r="D941">
            <v>2947.3458603219392</v>
          </cell>
        </row>
        <row r="943">
          <cell r="B943" t="str">
            <v>VÀNG 412</v>
          </cell>
          <cell r="C943" t="e">
            <v>#N/A</v>
          </cell>
          <cell r="D943" t="e">
            <v>#N/A</v>
          </cell>
          <cell r="E943" t="e">
            <v>#N/A</v>
          </cell>
        </row>
        <row r="944">
          <cell r="B944" t="str">
            <v>ĐỎ BT</v>
          </cell>
          <cell r="C944">
            <v>242035.14285714287</v>
          </cell>
          <cell r="D944">
            <v>245534</v>
          </cell>
          <cell r="E944">
            <v>262308.28571428574</v>
          </cell>
        </row>
        <row r="945">
          <cell r="B945" t="str">
            <v>ĐEN TCL3 SX</v>
          </cell>
          <cell r="C945">
            <v>111364.75350000001</v>
          </cell>
          <cell r="D945">
            <v>109496.38350000001</v>
          </cell>
        </row>
        <row r="946">
          <cell r="B946" t="str">
            <v>ĐEN K(1-10)</v>
          </cell>
          <cell r="C946">
            <v>63673.63636363636</v>
          </cell>
          <cell r="D946">
            <v>67384.545454545456</v>
          </cell>
          <cell r="E946">
            <v>0</v>
          </cell>
        </row>
        <row r="947">
          <cell r="B947" t="str">
            <v>ĐỎ F3RK</v>
          </cell>
          <cell r="C947">
            <v>114573.91008000002</v>
          </cell>
          <cell r="D947">
            <v>116040.13008000002</v>
          </cell>
        </row>
        <row r="948">
          <cell r="B948" t="str">
            <v>ĐỎ F3RK(1-0.5)DM</v>
          </cell>
          <cell r="C948">
            <v>86062.940053333339</v>
          </cell>
          <cell r="D948">
            <v>88401.086720000021</v>
          </cell>
        </row>
        <row r="949">
          <cell r="B949" t="str">
            <v>ĐEN TCL3(1-2)DM</v>
          </cell>
          <cell r="C949">
            <v>56482.251166666661</v>
          </cell>
          <cell r="D949">
            <v>58580.794499999996</v>
          </cell>
        </row>
        <row r="950">
          <cell r="B950" t="str">
            <v>ĐEN 800W</v>
          </cell>
          <cell r="C950" t="e">
            <v>#N/A</v>
          </cell>
          <cell r="D950" t="e">
            <v>#N/A</v>
          </cell>
          <cell r="E950" t="e">
            <v>#N/A</v>
          </cell>
        </row>
        <row r="951">
          <cell r="B951" t="str">
            <v>ĐỎ 300W</v>
          </cell>
          <cell r="C951">
            <v>37877.752808988764</v>
          </cell>
          <cell r="D951">
            <v>37877.752808988764</v>
          </cell>
          <cell r="E951">
            <v>0</v>
          </cell>
        </row>
        <row r="952">
          <cell r="B952" t="str">
            <v>VÀNG 100W</v>
          </cell>
          <cell r="C952">
            <v>32948</v>
          </cell>
          <cell r="D952">
            <v>32948</v>
          </cell>
          <cell r="E952">
            <v>0</v>
          </cell>
        </row>
        <row r="953">
          <cell r="B953" t="str">
            <v>TÍM BT 01H</v>
          </cell>
          <cell r="C953">
            <v>684400</v>
          </cell>
          <cell r="D953">
            <v>684400</v>
          </cell>
          <cell r="E953">
            <v>850400</v>
          </cell>
        </row>
        <row r="954">
          <cell r="B954" t="str">
            <v>ĐEN BT 01H</v>
          </cell>
          <cell r="C954">
            <v>67367.721669980121</v>
          </cell>
          <cell r="D954">
            <v>67367.721669980121</v>
          </cell>
          <cell r="E954">
            <v>0</v>
          </cell>
        </row>
        <row r="955">
          <cell r="B955" t="str">
            <v>XANH LÁ G7BW</v>
          </cell>
          <cell r="C955">
            <v>168600</v>
          </cell>
          <cell r="D955">
            <v>166933.33333333334</v>
          </cell>
          <cell r="E955">
            <v>0</v>
          </cell>
        </row>
        <row r="956">
          <cell r="B956" t="str">
            <v>XANH DƯƠNG 4GA</v>
          </cell>
          <cell r="C956">
            <v>111596</v>
          </cell>
          <cell r="D956">
            <v>114657.5</v>
          </cell>
          <cell r="E956">
            <v>131371</v>
          </cell>
        </row>
        <row r="957">
          <cell r="B957" t="str">
            <v>XANH DƯƠNG 4GA (1-5) DM</v>
          </cell>
          <cell r="C957">
            <v>42800.166666666664</v>
          </cell>
          <cell r="D957">
            <v>46712.083333333336</v>
          </cell>
          <cell r="E957">
            <v>49497.666666666664</v>
          </cell>
        </row>
        <row r="958">
          <cell r="B958" t="str">
            <v>Đen MA 100 UV</v>
          </cell>
          <cell r="C958">
            <v>68508.719037540781</v>
          </cell>
          <cell r="D958">
            <v>69139.070524818948</v>
          </cell>
        </row>
        <row r="959">
          <cell r="B959" t="str">
            <v>VÀNG CAM 2RA</v>
          </cell>
          <cell r="C959">
            <v>210037.27272727274</v>
          </cell>
          <cell r="D959">
            <v>227384.54545454544</v>
          </cell>
          <cell r="E959">
            <v>0</v>
          </cell>
        </row>
        <row r="960">
          <cell r="B960" t="str">
            <v>VÀNG 57 UV</v>
          </cell>
        </row>
        <row r="961">
          <cell r="B961" t="str">
            <v>ĐỎ 04 UV</v>
          </cell>
        </row>
        <row r="962">
          <cell r="B962" t="str">
            <v>ĐỎ NEW SUPER (1-2) DM</v>
          </cell>
          <cell r="C962">
            <v>241237.66666666666</v>
          </cell>
          <cell r="D962">
            <v>243959</v>
          </cell>
          <cell r="E962">
            <v>0</v>
          </cell>
        </row>
        <row r="963">
          <cell r="B963" t="str">
            <v>ĐỎ NEW SUPER (1-5) DM</v>
          </cell>
          <cell r="C963">
            <v>135139.33333333334</v>
          </cell>
          <cell r="D963">
            <v>138541</v>
          </cell>
          <cell r="E963">
            <v>0</v>
          </cell>
        </row>
        <row r="964">
          <cell r="B964" t="str">
            <v>GIANT BLUE (1-2) DM</v>
          </cell>
          <cell r="C964">
            <v>181464</v>
          </cell>
          <cell r="D964">
            <v>184185.33333333334</v>
          </cell>
          <cell r="E964">
            <v>0</v>
          </cell>
        </row>
        <row r="965">
          <cell r="B965" t="str">
            <v>XANH LÁ GT</v>
          </cell>
          <cell r="C965">
            <v>24200.833333333332</v>
          </cell>
          <cell r="D965">
            <v>27602.5</v>
          </cell>
          <cell r="E965">
            <v>91686.416666666672</v>
          </cell>
        </row>
        <row r="966">
          <cell r="B966" t="str">
            <v>GRANT ROSE (1-2) DM</v>
          </cell>
          <cell r="C966">
            <v>257521</v>
          </cell>
          <cell r="D966">
            <v>260242.33333333334</v>
          </cell>
          <cell r="E966">
            <v>0</v>
          </cell>
        </row>
        <row r="967">
          <cell r="B967" t="str">
            <v>VÀNG Y57</v>
          </cell>
          <cell r="C967" t="e">
            <v>#N/A</v>
          </cell>
          <cell r="D967" t="e">
            <v>#N/A</v>
          </cell>
          <cell r="E967" t="e">
            <v>#N/A</v>
          </cell>
        </row>
        <row r="968">
          <cell r="B968" t="str">
            <v>GLAZE NÂU BT 78H</v>
          </cell>
          <cell r="C968">
            <v>28949.411764705881</v>
          </cell>
          <cell r="D968">
            <v>31669.019607843136</v>
          </cell>
        </row>
        <row r="969">
          <cell r="B969" t="str">
            <v>GLAZE ĐEN BT 10H</v>
          </cell>
          <cell r="C969">
            <v>21727.200000000004</v>
          </cell>
          <cell r="D969">
            <v>21811.200000000004</v>
          </cell>
        </row>
        <row r="970">
          <cell r="B970" t="str">
            <v>GLAZE BT 2506H</v>
          </cell>
          <cell r="C970">
            <v>24371</v>
          </cell>
          <cell r="D970">
            <v>25951</v>
          </cell>
        </row>
        <row r="971">
          <cell r="B971" t="str">
            <v>ĐEN BT</v>
          </cell>
          <cell r="C971">
            <v>82749.428571428565</v>
          </cell>
          <cell r="D971">
            <v>86248.28571428571</v>
          </cell>
          <cell r="E971">
            <v>0</v>
          </cell>
        </row>
        <row r="972">
          <cell r="B972" t="str">
            <v>VÀNG BT</v>
          </cell>
          <cell r="C972" t="e">
            <v>#N/A</v>
          </cell>
          <cell r="D972" t="e">
            <v>#N/A</v>
          </cell>
          <cell r="E972" t="e">
            <v>#N/A</v>
          </cell>
        </row>
        <row r="973">
          <cell r="B973" t="str">
            <v>ĐỎ 334</v>
          </cell>
          <cell r="C973">
            <v>47479.360000000001</v>
          </cell>
          <cell r="D973">
            <v>51398.080000000002</v>
          </cell>
        </row>
        <row r="974">
          <cell r="B974" t="str">
            <v>vàng cam 210k</v>
          </cell>
          <cell r="C974" t="e">
            <v>#N/A</v>
          </cell>
          <cell r="D974" t="e">
            <v>#N/A</v>
          </cell>
        </row>
        <row r="975">
          <cell r="B975" t="str">
            <v>ĐỎ VM 334</v>
          </cell>
          <cell r="C975">
            <v>74457.043547275724</v>
          </cell>
          <cell r="D975">
            <v>77783.0631322884</v>
          </cell>
        </row>
        <row r="976">
          <cell r="B976" t="str">
            <v>ĐEN BT 100S(1-0.5)DM</v>
          </cell>
          <cell r="C976">
            <v>113657.29999999999</v>
          </cell>
          <cell r="D976">
            <v>113009.49999999999</v>
          </cell>
        </row>
        <row r="977">
          <cell r="B977" t="str">
            <v>VÀNG H4G</v>
          </cell>
          <cell r="C977">
            <v>266277.63760000002</v>
          </cell>
          <cell r="D977">
            <v>268478.03760000004</v>
          </cell>
        </row>
        <row r="978">
          <cell r="B978" t="str">
            <v>XANH LÁ 520K</v>
          </cell>
          <cell r="C978">
            <v>106540.54545454546</v>
          </cell>
          <cell r="D978">
            <v>110251.45454545454</v>
          </cell>
          <cell r="E978">
            <v>0</v>
          </cell>
        </row>
        <row r="979">
          <cell r="B979" t="str">
            <v>VÀNG 100 16 W</v>
          </cell>
          <cell r="C979">
            <v>54097.142857142855</v>
          </cell>
          <cell r="D979">
            <v>55811.428571428572</v>
          </cell>
        </row>
        <row r="980">
          <cell r="B980" t="str">
            <v>VÀNG 150 16 W</v>
          </cell>
          <cell r="C980">
            <v>74019.071428571435</v>
          </cell>
          <cell r="D980">
            <v>75733.357142857145</v>
          </cell>
        </row>
        <row r="981">
          <cell r="B981" t="str">
            <v>ĐỎ 300 16 W</v>
          </cell>
          <cell r="C981">
            <v>68507.563025210082</v>
          </cell>
          <cell r="D981">
            <v>70221.848739495807</v>
          </cell>
        </row>
        <row r="982">
          <cell r="B982" t="str">
            <v>ĐỎ 350 16 W</v>
          </cell>
          <cell r="C982">
            <v>64815.618999999999</v>
          </cell>
          <cell r="D982">
            <v>66529.904714285716</v>
          </cell>
        </row>
        <row r="983">
          <cell r="B983" t="str">
            <v>ĐEN 800 16 W</v>
          </cell>
          <cell r="C983">
            <v>58461.071428571428</v>
          </cell>
          <cell r="D983">
            <v>60175.357142857145</v>
          </cell>
        </row>
        <row r="984">
          <cell r="B984" t="str">
            <v>NÂU 400 16 W</v>
          </cell>
          <cell r="C984">
            <v>58461.071428571428</v>
          </cell>
          <cell r="D984">
            <v>60175.357142857145</v>
          </cell>
        </row>
        <row r="985">
          <cell r="B985" t="str">
            <v>XANH DƯƠNG 600 16 W</v>
          </cell>
          <cell r="C985">
            <v>51454.5</v>
          </cell>
          <cell r="D985">
            <v>53168.785714285717</v>
          </cell>
        </row>
        <row r="986">
          <cell r="B986" t="str">
            <v>optigel 5%</v>
          </cell>
          <cell r="C986">
            <v>15410</v>
          </cell>
          <cell r="D986">
            <v>15410</v>
          </cell>
          <cell r="E986">
            <v>17960</v>
          </cell>
        </row>
        <row r="987">
          <cell r="B987" t="str">
            <v>PASTE WAX 8120-1412</v>
          </cell>
          <cell r="C987">
            <v>131360</v>
          </cell>
          <cell r="D987">
            <v>127164</v>
          </cell>
          <cell r="E987">
            <v>0</v>
          </cell>
        </row>
        <row r="988">
          <cell r="B988" t="str">
            <v>PREGEL EC(10%A100)</v>
          </cell>
          <cell r="C988">
            <v>34445</v>
          </cell>
          <cell r="D988">
            <v>38045</v>
          </cell>
        </row>
        <row r="989">
          <cell r="B989" t="str">
            <v>PREGEL EC(10%XY)</v>
          </cell>
          <cell r="C989">
            <v>33314</v>
          </cell>
          <cell r="D989">
            <v>38480</v>
          </cell>
        </row>
        <row r="990">
          <cell r="B990" t="str">
            <v>BT UV BV 1712</v>
          </cell>
          <cell r="C990">
            <v>69666.666666666672</v>
          </cell>
          <cell r="D990">
            <v>69666.666666666672</v>
          </cell>
          <cell r="E990">
            <v>25000</v>
          </cell>
        </row>
        <row r="991">
          <cell r="B991" t="str">
            <v>AP 2502</v>
          </cell>
          <cell r="C991">
            <v>93500</v>
          </cell>
          <cell r="D991">
            <v>93500</v>
          </cell>
          <cell r="E991">
            <v>105000</v>
          </cell>
        </row>
        <row r="992">
          <cell r="B992" t="str">
            <v>ĐỎ F3RK(1-0.5)DM(1-10)</v>
          </cell>
          <cell r="C992">
            <v>34224.812732121216</v>
          </cell>
          <cell r="D992">
            <v>38148.280610909096</v>
          </cell>
        </row>
        <row r="993">
          <cell r="B993" t="str">
            <v>ĐEN TCL3(1-2)DM(1-10)</v>
          </cell>
          <cell r="C993">
            <v>31535.6591969697</v>
          </cell>
          <cell r="D993">
            <v>35437.344954545457</v>
          </cell>
        </row>
        <row r="994">
          <cell r="B994" t="str">
            <v>YB 2087</v>
          </cell>
          <cell r="C994">
            <v>56000</v>
          </cell>
          <cell r="D994">
            <v>56000</v>
          </cell>
          <cell r="E994">
            <v>58000</v>
          </cell>
        </row>
        <row r="995">
          <cell r="B995" t="str">
            <v>STAIN TRẮNG BT 1125S</v>
          </cell>
          <cell r="C995">
            <v>60749.07</v>
          </cell>
          <cell r="D995">
            <v>61229.47</v>
          </cell>
        </row>
        <row r="996">
          <cell r="B996" t="str">
            <v>OBCO 0.1%</v>
          </cell>
          <cell r="C996">
            <v>279992</v>
          </cell>
          <cell r="D996">
            <v>282764</v>
          </cell>
        </row>
        <row r="997">
          <cell r="B997" t="str">
            <v>ĐỎ RED BT – 01H(1-5)</v>
          </cell>
          <cell r="C997">
            <v>37241.299999999996</v>
          </cell>
          <cell r="D997">
            <v>38247.966666666667</v>
          </cell>
        </row>
        <row r="998">
          <cell r="B998" t="str">
            <v>HH NHỰA G2 LÓT TRẮNG</v>
          </cell>
          <cell r="C998">
            <v>32191.946666666667</v>
          </cell>
          <cell r="D998">
            <v>35060.080000000002</v>
          </cell>
        </row>
        <row r="999">
          <cell r="B999" t="str">
            <v>HH NHỰA G2</v>
          </cell>
          <cell r="C999">
            <v>30834.472727272729</v>
          </cell>
          <cell r="D999">
            <v>34745.563636363637</v>
          </cell>
        </row>
        <row r="1000">
          <cell r="B1000" t="str">
            <v>Ev 93(1-0.5BG)</v>
          </cell>
          <cell r="C1000">
            <v>198166.66666666666</v>
          </cell>
          <cell r="D1000">
            <v>198166.66666666666</v>
          </cell>
          <cell r="E1000">
            <v>0</v>
          </cell>
        </row>
        <row r="1001">
          <cell r="B1001" t="str">
            <v>PASTE TRẮNG HW25</v>
          </cell>
          <cell r="C1001">
            <v>81631.7</v>
          </cell>
          <cell r="D1001">
            <v>81660.2</v>
          </cell>
        </row>
        <row r="1002">
          <cell r="B1002" t="str">
            <v>HH PG 08/22</v>
          </cell>
          <cell r="C1002">
            <v>47330</v>
          </cell>
          <cell r="D1002">
            <v>49060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A4465-3ED5-46B8-BCFB-C1EC11B20AD2}">
  <dimension ref="B2:H59"/>
  <sheetViews>
    <sheetView topLeftCell="B1" zoomScale="85" zoomScaleNormal="85" workbookViewId="0">
      <selection activeCell="K17" sqref="K17"/>
    </sheetView>
  </sheetViews>
  <sheetFormatPr defaultRowHeight="15" x14ac:dyDescent="0.25"/>
  <cols>
    <col min="2" max="2" width="24.42578125" customWidth="1"/>
    <col min="3" max="3" width="13.28515625" customWidth="1"/>
    <col min="4" max="4" width="11.7109375" bestFit="1" customWidth="1"/>
    <col min="5" max="5" width="12.140625" bestFit="1" customWidth="1"/>
    <col min="6" max="6" width="11.140625" bestFit="1" customWidth="1"/>
    <col min="7" max="7" width="14" bestFit="1" customWidth="1"/>
    <col min="8" max="8" width="15" bestFit="1" customWidth="1"/>
  </cols>
  <sheetData>
    <row r="2" spans="2:5" x14ac:dyDescent="0.25">
      <c r="B2" s="1" t="s">
        <v>16</v>
      </c>
      <c r="C2" s="2" t="s">
        <v>1</v>
      </c>
      <c r="D2" s="5" t="s">
        <v>2</v>
      </c>
      <c r="E2" s="7">
        <v>100</v>
      </c>
    </row>
    <row r="3" spans="2:5" ht="15.75" customHeight="1" x14ac:dyDescent="0.25">
      <c r="B3" s="3" t="s">
        <v>17</v>
      </c>
      <c r="C3" s="5">
        <v>170.5</v>
      </c>
      <c r="D3" s="6">
        <f>C3/C$11</f>
        <v>0.49135446685878981</v>
      </c>
      <c r="E3" s="10">
        <f>D3*$E$2</f>
        <v>49.135446685878982</v>
      </c>
    </row>
    <row r="4" spans="2:5" ht="15.75" customHeight="1" x14ac:dyDescent="0.25">
      <c r="B4" s="3" t="s">
        <v>18</v>
      </c>
      <c r="C4" s="5">
        <v>69.400000000000006</v>
      </c>
      <c r="D4" s="6">
        <f t="shared" ref="D4:D11" si="0">C4/C$11</f>
        <v>0.20000000000000009</v>
      </c>
      <c r="E4" s="10">
        <f t="shared" ref="E4:E11" si="1">D4*$E$2</f>
        <v>20.000000000000011</v>
      </c>
    </row>
    <row r="5" spans="2:5" ht="15.75" customHeight="1" x14ac:dyDescent="0.25">
      <c r="B5" s="3" t="s">
        <v>19</v>
      </c>
      <c r="C5" s="5">
        <v>20.8</v>
      </c>
      <c r="D5" s="6">
        <f t="shared" si="0"/>
        <v>5.9942363112391955E-2</v>
      </c>
      <c r="E5" s="10">
        <f t="shared" si="1"/>
        <v>5.9942363112391952</v>
      </c>
    </row>
    <row r="6" spans="2:5" ht="15.75" customHeight="1" x14ac:dyDescent="0.25">
      <c r="B6" s="3" t="s">
        <v>20</v>
      </c>
      <c r="C6" s="5">
        <v>6.9</v>
      </c>
      <c r="D6" s="6">
        <f t="shared" si="0"/>
        <v>1.988472622478387E-2</v>
      </c>
      <c r="E6" s="10">
        <f t="shared" si="1"/>
        <v>1.9884726224783871</v>
      </c>
    </row>
    <row r="7" spans="2:5" ht="15.75" customHeight="1" x14ac:dyDescent="0.25">
      <c r="B7" s="3" t="s">
        <v>3</v>
      </c>
      <c r="C7" s="5">
        <v>72.599999999999994</v>
      </c>
      <c r="D7" s="6">
        <f t="shared" si="0"/>
        <v>0.20922190201729113</v>
      </c>
      <c r="E7" s="10">
        <f t="shared" si="1"/>
        <v>20.922190201729112</v>
      </c>
    </row>
    <row r="8" spans="2:5" ht="15.75" customHeight="1" x14ac:dyDescent="0.25">
      <c r="B8" s="3" t="s">
        <v>8</v>
      </c>
      <c r="C8" s="5">
        <v>2.9</v>
      </c>
      <c r="D8" s="6">
        <f t="shared" si="0"/>
        <v>8.3573487031700314E-3</v>
      </c>
      <c r="E8" s="10">
        <f t="shared" si="1"/>
        <v>0.83573487031700311</v>
      </c>
    </row>
    <row r="9" spans="2:5" ht="15.75" customHeight="1" x14ac:dyDescent="0.25">
      <c r="B9" s="3" t="s">
        <v>21</v>
      </c>
      <c r="C9" s="5">
        <v>2.4</v>
      </c>
      <c r="D9" s="6">
        <f t="shared" si="0"/>
        <v>6.9164265129683013E-3</v>
      </c>
      <c r="E9" s="10">
        <f t="shared" si="1"/>
        <v>0.69164265129683011</v>
      </c>
    </row>
    <row r="10" spans="2:5" ht="15.75" customHeight="1" x14ac:dyDescent="0.25">
      <c r="B10" s="3" t="s">
        <v>22</v>
      </c>
      <c r="C10" s="5">
        <v>1.5</v>
      </c>
      <c r="D10" s="6">
        <f t="shared" si="0"/>
        <v>4.3227665706051886E-3</v>
      </c>
      <c r="E10" s="10">
        <f t="shared" si="1"/>
        <v>0.43227665706051888</v>
      </c>
    </row>
    <row r="11" spans="2:5" ht="15.75" customHeight="1" x14ac:dyDescent="0.25">
      <c r="B11" s="4" t="s">
        <v>0</v>
      </c>
      <c r="C11" s="2">
        <f>SUM(C3:C10)</f>
        <v>346.99999999999989</v>
      </c>
      <c r="D11" s="6">
        <f t="shared" si="0"/>
        <v>1</v>
      </c>
      <c r="E11" s="10">
        <f t="shared" si="1"/>
        <v>100</v>
      </c>
    </row>
    <row r="12" spans="2:5" ht="15.75" customHeight="1" x14ac:dyDescent="0.25"/>
    <row r="13" spans="2:5" ht="15.75" customHeight="1" x14ac:dyDescent="0.25">
      <c r="B13" s="1" t="s">
        <v>23</v>
      </c>
      <c r="C13" s="2" t="s">
        <v>1</v>
      </c>
      <c r="D13" s="5" t="s">
        <v>2</v>
      </c>
      <c r="E13" s="7">
        <v>100</v>
      </c>
    </row>
    <row r="14" spans="2:5" ht="15.75" customHeight="1" x14ac:dyDescent="0.25">
      <c r="B14" s="3" t="s">
        <v>17</v>
      </c>
      <c r="C14" s="5">
        <v>138.9</v>
      </c>
      <c r="D14" s="6">
        <f>C14/C$25</f>
        <v>0.457811470006592</v>
      </c>
      <c r="E14" s="8">
        <f>D14*E$13</f>
        <v>45.781147000659203</v>
      </c>
    </row>
    <row r="15" spans="2:5" ht="15.75" customHeight="1" x14ac:dyDescent="0.25">
      <c r="B15" s="3" t="s">
        <v>7</v>
      </c>
      <c r="C15" s="5">
        <v>10.199999999999999</v>
      </c>
      <c r="D15" s="6">
        <f t="shared" ref="D15:D25" si="2">C15/C$25</f>
        <v>3.3618984838497033E-2</v>
      </c>
      <c r="E15" s="8">
        <f t="shared" ref="E15:E25" si="3">D15*E$13</f>
        <v>3.3618984838497035</v>
      </c>
    </row>
    <row r="16" spans="2:5" ht="15.75" customHeight="1" x14ac:dyDescent="0.25">
      <c r="B16" s="3" t="s">
        <v>24</v>
      </c>
      <c r="C16" s="5">
        <v>0.3</v>
      </c>
      <c r="D16" s="6">
        <f t="shared" si="2"/>
        <v>9.8879367172050102E-4</v>
      </c>
      <c r="E16" s="8">
        <f t="shared" si="3"/>
        <v>9.8879367172050106E-2</v>
      </c>
    </row>
    <row r="17" spans="2:8" x14ac:dyDescent="0.25">
      <c r="B17" s="3" t="s">
        <v>25</v>
      </c>
      <c r="C17" s="5">
        <v>50</v>
      </c>
      <c r="D17" s="6">
        <f t="shared" si="2"/>
        <v>0.16479894528675018</v>
      </c>
      <c r="E17" s="8">
        <f t="shared" si="3"/>
        <v>16.479894528675018</v>
      </c>
    </row>
    <row r="18" spans="2:8" x14ac:dyDescent="0.25">
      <c r="B18" s="3" t="s">
        <v>20</v>
      </c>
      <c r="C18" s="5">
        <v>6.9</v>
      </c>
      <c r="D18" s="6">
        <f t="shared" si="2"/>
        <v>2.2742254449571526E-2</v>
      </c>
      <c r="E18" s="8">
        <f t="shared" si="3"/>
        <v>2.2742254449571524</v>
      </c>
    </row>
    <row r="19" spans="2:8" x14ac:dyDescent="0.25">
      <c r="B19" s="3" t="s">
        <v>3</v>
      </c>
      <c r="C19" s="5">
        <v>10.1</v>
      </c>
      <c r="D19" s="6">
        <f t="shared" si="2"/>
        <v>3.3289386947923535E-2</v>
      </c>
      <c r="E19" s="8">
        <f t="shared" si="3"/>
        <v>3.3289386947923534</v>
      </c>
    </row>
    <row r="20" spans="2:8" x14ac:dyDescent="0.25">
      <c r="B20" s="3" t="s">
        <v>19</v>
      </c>
      <c r="C20" s="5">
        <v>10.6</v>
      </c>
      <c r="D20" s="6">
        <f t="shared" si="2"/>
        <v>3.4937376400791038E-2</v>
      </c>
      <c r="E20" s="8">
        <f t="shared" si="3"/>
        <v>3.4937376400791038</v>
      </c>
    </row>
    <row r="21" spans="2:8" x14ac:dyDescent="0.25">
      <c r="B21" s="3" t="s">
        <v>8</v>
      </c>
      <c r="C21" s="5">
        <v>3</v>
      </c>
      <c r="D21" s="6">
        <f t="shared" si="2"/>
        <v>9.8879367172050106E-3</v>
      </c>
      <c r="E21" s="8">
        <f t="shared" si="3"/>
        <v>0.98879367172050103</v>
      </c>
    </row>
    <row r="22" spans="2:8" x14ac:dyDescent="0.25">
      <c r="B22" s="3" t="s">
        <v>26</v>
      </c>
      <c r="C22" s="5">
        <v>69.5</v>
      </c>
      <c r="D22" s="6">
        <f t="shared" si="2"/>
        <v>0.22907053394858273</v>
      </c>
      <c r="E22" s="8">
        <f t="shared" si="3"/>
        <v>22.907053394858274</v>
      </c>
    </row>
    <row r="23" spans="2:8" x14ac:dyDescent="0.25">
      <c r="B23" s="3" t="s">
        <v>21</v>
      </c>
      <c r="C23" s="5">
        <v>2.4</v>
      </c>
      <c r="D23" s="6">
        <f t="shared" si="2"/>
        <v>7.9103493737640081E-3</v>
      </c>
      <c r="E23" s="8">
        <f t="shared" si="3"/>
        <v>0.79103493737640085</v>
      </c>
    </row>
    <row r="24" spans="2:8" x14ac:dyDescent="0.25">
      <c r="B24" s="3" t="s">
        <v>22</v>
      </c>
      <c r="C24" s="5">
        <v>1.5</v>
      </c>
      <c r="D24" s="6">
        <f t="shared" si="2"/>
        <v>4.9439683586025053E-3</v>
      </c>
      <c r="E24" s="8">
        <f t="shared" si="3"/>
        <v>0.49439683586025052</v>
      </c>
    </row>
    <row r="25" spans="2:8" x14ac:dyDescent="0.25">
      <c r="B25" s="4" t="s">
        <v>0</v>
      </c>
      <c r="C25" s="2">
        <f>SUM(C14:C24)</f>
        <v>303.39999999999998</v>
      </c>
      <c r="D25" s="6">
        <f t="shared" si="2"/>
        <v>1</v>
      </c>
      <c r="E25" s="8">
        <f t="shared" si="3"/>
        <v>100</v>
      </c>
    </row>
    <row r="27" spans="2:8" ht="15.75" x14ac:dyDescent="0.25">
      <c r="B27" s="37" t="s">
        <v>46</v>
      </c>
      <c r="C27" s="38"/>
      <c r="D27" s="38"/>
      <c r="E27" s="38"/>
      <c r="F27" s="38"/>
      <c r="G27" s="38"/>
      <c r="H27" s="38"/>
    </row>
    <row r="28" spans="2:8" x14ac:dyDescent="0.25">
      <c r="B28" s="21" t="s">
        <v>47</v>
      </c>
      <c r="C28" s="21" t="s">
        <v>48</v>
      </c>
      <c r="D28" s="21" t="s">
        <v>49</v>
      </c>
      <c r="E28" s="21" t="s">
        <v>50</v>
      </c>
      <c r="F28" s="21" t="s">
        <v>51</v>
      </c>
      <c r="G28" s="21" t="s">
        <v>52</v>
      </c>
      <c r="H28" s="21" t="s">
        <v>53</v>
      </c>
    </row>
    <row r="29" spans="2:8" x14ac:dyDescent="0.25">
      <c r="B29" s="22" t="s">
        <v>54</v>
      </c>
      <c r="C29" s="23">
        <v>49.135446685878982</v>
      </c>
      <c r="D29" s="24">
        <v>64900</v>
      </c>
      <c r="E29" s="24">
        <v>66300</v>
      </c>
      <c r="F29" s="24">
        <v>0</v>
      </c>
      <c r="G29" s="25">
        <f t="shared" ref="G29:G36" si="4">C29*D29</f>
        <v>3188890.489913546</v>
      </c>
      <c r="H29" s="25">
        <f t="shared" ref="H29:H36" si="5">E29*C29</f>
        <v>3257680.1152737765</v>
      </c>
    </row>
    <row r="30" spans="2:8" x14ac:dyDescent="0.25">
      <c r="B30" s="22" t="s">
        <v>26</v>
      </c>
      <c r="C30" s="23">
        <v>20.000000000000011</v>
      </c>
      <c r="D30" s="24">
        <v>65500</v>
      </c>
      <c r="E30" s="24">
        <v>65500</v>
      </c>
      <c r="F30" s="24">
        <v>64000</v>
      </c>
      <c r="G30" s="25">
        <f t="shared" si="4"/>
        <v>1310000.0000000007</v>
      </c>
      <c r="H30" s="25">
        <f t="shared" si="5"/>
        <v>1310000.0000000007</v>
      </c>
    </row>
    <row r="31" spans="2:8" x14ac:dyDescent="0.25">
      <c r="B31" s="22" t="s">
        <v>55</v>
      </c>
      <c r="C31" s="23">
        <v>5.9942363112391952</v>
      </c>
      <c r="D31" s="24">
        <v>30800</v>
      </c>
      <c r="E31" s="24">
        <v>33600</v>
      </c>
      <c r="F31" s="24">
        <v>33600</v>
      </c>
      <c r="G31" s="25">
        <f t="shared" si="4"/>
        <v>184622.4783861672</v>
      </c>
      <c r="H31" s="25">
        <f t="shared" si="5"/>
        <v>201406.34005763696</v>
      </c>
    </row>
    <row r="32" spans="2:8" x14ac:dyDescent="0.25">
      <c r="B32" s="22" t="s">
        <v>56</v>
      </c>
      <c r="C32" s="23">
        <v>1.9884726224783871</v>
      </c>
      <c r="D32" s="24">
        <v>115000</v>
      </c>
      <c r="E32" s="24">
        <v>115000</v>
      </c>
      <c r="F32" s="24">
        <v>130000</v>
      </c>
      <c r="G32" s="25">
        <f t="shared" si="4"/>
        <v>228674.35158501452</v>
      </c>
      <c r="H32" s="25">
        <f t="shared" si="5"/>
        <v>228674.35158501452</v>
      </c>
    </row>
    <row r="33" spans="2:8" x14ac:dyDescent="0.25">
      <c r="B33" s="22" t="s">
        <v>57</v>
      </c>
      <c r="C33" s="23">
        <v>20.922190201729112</v>
      </c>
      <c r="D33" s="24">
        <v>13100</v>
      </c>
      <c r="E33" s="24">
        <v>13100</v>
      </c>
      <c r="F33" s="24">
        <v>0</v>
      </c>
      <c r="G33" s="25">
        <f t="shared" si="4"/>
        <v>274080.69164265139</v>
      </c>
      <c r="H33" s="25">
        <f t="shared" si="5"/>
        <v>274080.69164265139</v>
      </c>
    </row>
    <row r="34" spans="2:8" x14ac:dyDescent="0.25">
      <c r="B34" s="22" t="s">
        <v>58</v>
      </c>
      <c r="C34" s="23">
        <v>0.83573487031700311</v>
      </c>
      <c r="D34" s="24">
        <v>44800</v>
      </c>
      <c r="E34" s="24">
        <v>48666.666666666664</v>
      </c>
      <c r="F34" s="24">
        <v>60666.666666666664</v>
      </c>
      <c r="G34" s="25">
        <f t="shared" si="4"/>
        <v>37440.922190201738</v>
      </c>
      <c r="H34" s="25">
        <f t="shared" si="5"/>
        <v>40672.430355427481</v>
      </c>
    </row>
    <row r="35" spans="2:8" x14ac:dyDescent="0.25">
      <c r="B35" s="22" t="s">
        <v>59</v>
      </c>
      <c r="C35" s="23">
        <v>0.69164265129683011</v>
      </c>
      <c r="D35" s="24">
        <v>296270</v>
      </c>
      <c r="E35" s="24">
        <v>296270</v>
      </c>
      <c r="F35" s="24">
        <v>0</v>
      </c>
      <c r="G35" s="25">
        <f t="shared" si="4"/>
        <v>204912.96829971185</v>
      </c>
      <c r="H35" s="25">
        <f t="shared" si="5"/>
        <v>204912.96829971185</v>
      </c>
    </row>
    <row r="36" spans="2:8" x14ac:dyDescent="0.25">
      <c r="B36" s="22" t="s">
        <v>60</v>
      </c>
      <c r="C36" s="23">
        <v>0.43227665706051888</v>
      </c>
      <c r="D36" s="24">
        <v>55240</v>
      </c>
      <c r="E36" s="24">
        <v>57480</v>
      </c>
      <c r="F36" s="24">
        <v>57480</v>
      </c>
      <c r="G36" s="25">
        <f t="shared" si="4"/>
        <v>23878.962536023064</v>
      </c>
      <c r="H36" s="25">
        <f t="shared" si="5"/>
        <v>24847.262247838626</v>
      </c>
    </row>
    <row r="37" spans="2:8" x14ac:dyDescent="0.25">
      <c r="B37" s="22"/>
      <c r="C37" s="24">
        <f>SUM(C29:C36)</f>
        <v>100.00000000000001</v>
      </c>
      <c r="D37" s="22"/>
      <c r="E37" s="22"/>
      <c r="F37" s="22"/>
      <c r="G37" s="26">
        <f>SUM(G29:G36)</f>
        <v>5452500.8645533165</v>
      </c>
      <c r="H37" s="26">
        <f>SUM(H29:H36)</f>
        <v>5542274.1594620589</v>
      </c>
    </row>
    <row r="38" spans="2:8" x14ac:dyDescent="0.25">
      <c r="B38" s="27" t="s">
        <v>61</v>
      </c>
      <c r="D38" s="28">
        <f>G37/C37</f>
        <v>54525.008645533155</v>
      </c>
      <c r="E38" s="28">
        <f>H37/C37</f>
        <v>55422.74159462058</v>
      </c>
    </row>
    <row r="39" spans="2:8" x14ac:dyDescent="0.25">
      <c r="B39" s="29" t="s">
        <v>62</v>
      </c>
      <c r="D39" s="30">
        <f>D38*0.03+D38</f>
        <v>56160.75890489915</v>
      </c>
      <c r="E39" s="30">
        <f>E38*0.03+E38</f>
        <v>57085.423842459197</v>
      </c>
    </row>
    <row r="40" spans="2:8" x14ac:dyDescent="0.25">
      <c r="B40" s="29" t="s">
        <v>63</v>
      </c>
      <c r="C40" s="22"/>
      <c r="D40" s="30">
        <f>D39*1.2</f>
        <v>67392.910685878975</v>
      </c>
      <c r="E40" s="30">
        <f>E39*1.2</f>
        <v>68502.50861095103</v>
      </c>
      <c r="H40" s="31">
        <v>46297</v>
      </c>
    </row>
    <row r="41" spans="2:8" x14ac:dyDescent="0.25">
      <c r="B41" s="29" t="s">
        <v>64</v>
      </c>
      <c r="D41" s="30">
        <f>D40*0.1+D40+3100</f>
        <v>77232.201754466878</v>
      </c>
      <c r="E41" s="30">
        <f>E40*0.1+E40+3100</f>
        <v>78452.759472046135</v>
      </c>
    </row>
    <row r="42" spans="2:8" ht="15.75" x14ac:dyDescent="0.25">
      <c r="B42" s="37" t="s">
        <v>46</v>
      </c>
      <c r="C42" s="38"/>
      <c r="D42" s="38"/>
      <c r="E42" s="38"/>
      <c r="F42" s="38"/>
      <c r="G42" s="38"/>
      <c r="H42" s="38"/>
    </row>
    <row r="43" spans="2:8" x14ac:dyDescent="0.25">
      <c r="B43" s="21" t="s">
        <v>47</v>
      </c>
      <c r="C43" s="21" t="s">
        <v>48</v>
      </c>
      <c r="D43" s="21" t="s">
        <v>49</v>
      </c>
      <c r="E43" s="21" t="s">
        <v>50</v>
      </c>
      <c r="F43" s="21" t="s">
        <v>51</v>
      </c>
      <c r="G43" s="21" t="s">
        <v>52</v>
      </c>
      <c r="H43" s="21" t="s">
        <v>53</v>
      </c>
    </row>
    <row r="44" spans="2:8" x14ac:dyDescent="0.25">
      <c r="B44" s="22" t="s">
        <v>54</v>
      </c>
      <c r="C44" s="23">
        <v>45.781147000659203</v>
      </c>
      <c r="D44" s="24">
        <v>64900</v>
      </c>
      <c r="E44" s="24">
        <v>66300</v>
      </c>
      <c r="F44" s="24">
        <v>0</v>
      </c>
      <c r="G44" s="25">
        <f t="shared" ref="G44:G54" si="6">C44*D44</f>
        <v>2971196.4403427821</v>
      </c>
      <c r="H44" s="25">
        <f t="shared" ref="H44:H54" si="7">E44*C44</f>
        <v>3035290.046143705</v>
      </c>
    </row>
    <row r="45" spans="2:8" x14ac:dyDescent="0.25">
      <c r="B45" s="22" t="s">
        <v>7</v>
      </c>
      <c r="C45" s="23">
        <v>3.3618984838497035</v>
      </c>
      <c r="D45" s="24">
        <v>20960</v>
      </c>
      <c r="E45" s="24">
        <v>22900</v>
      </c>
      <c r="F45" s="24">
        <v>22900</v>
      </c>
      <c r="G45" s="25">
        <f t="shared" si="6"/>
        <v>70465.39222148979</v>
      </c>
      <c r="H45" s="25">
        <f t="shared" si="7"/>
        <v>76987.475280158207</v>
      </c>
    </row>
    <row r="46" spans="2:8" x14ac:dyDescent="0.25">
      <c r="B46" s="22" t="s">
        <v>24</v>
      </c>
      <c r="C46" s="23">
        <v>9.8879367172050106E-2</v>
      </c>
      <c r="D46" s="24">
        <v>402000</v>
      </c>
      <c r="E46" s="24">
        <v>402000</v>
      </c>
      <c r="F46" s="24">
        <v>423000</v>
      </c>
      <c r="G46" s="25">
        <f t="shared" si="6"/>
        <v>39749.505603164143</v>
      </c>
      <c r="H46" s="25">
        <f t="shared" si="7"/>
        <v>39749.505603164143</v>
      </c>
    </row>
    <row r="47" spans="2:8" x14ac:dyDescent="0.25">
      <c r="B47" s="22" t="s">
        <v>65</v>
      </c>
      <c r="C47" s="23">
        <v>16.479894528675018</v>
      </c>
      <c r="D47" s="24">
        <v>57500</v>
      </c>
      <c r="E47" s="24">
        <v>57500</v>
      </c>
      <c r="F47" s="24">
        <v>59500</v>
      </c>
      <c r="G47" s="25">
        <f t="shared" si="6"/>
        <v>947593.93539881357</v>
      </c>
      <c r="H47" s="25">
        <f t="shared" si="7"/>
        <v>947593.93539881357</v>
      </c>
    </row>
    <row r="48" spans="2:8" x14ac:dyDescent="0.25">
      <c r="B48" s="22" t="s">
        <v>56</v>
      </c>
      <c r="C48" s="23">
        <v>2.2742254449571524</v>
      </c>
      <c r="D48" s="24">
        <v>115000</v>
      </c>
      <c r="E48" s="24">
        <v>115000</v>
      </c>
      <c r="F48" s="24">
        <v>130000</v>
      </c>
      <c r="G48" s="25">
        <f t="shared" si="6"/>
        <v>261535.92617007252</v>
      </c>
      <c r="H48" s="25">
        <f t="shared" si="7"/>
        <v>261535.92617007252</v>
      </c>
    </row>
    <row r="49" spans="2:8" x14ac:dyDescent="0.25">
      <c r="B49" s="22" t="s">
        <v>57</v>
      </c>
      <c r="C49" s="23">
        <v>3.3289386947923534</v>
      </c>
      <c r="D49" s="24">
        <v>13100</v>
      </c>
      <c r="E49" s="24">
        <v>13100</v>
      </c>
      <c r="F49" s="24">
        <v>0</v>
      </c>
      <c r="G49" s="25">
        <f t="shared" si="6"/>
        <v>43609.096901779827</v>
      </c>
      <c r="H49" s="25">
        <f t="shared" si="7"/>
        <v>43609.096901779827</v>
      </c>
    </row>
    <row r="50" spans="2:8" x14ac:dyDescent="0.25">
      <c r="B50" s="22" t="s">
        <v>55</v>
      </c>
      <c r="C50" s="23">
        <v>3.4937376400791038</v>
      </c>
      <c r="D50" s="24">
        <v>30800</v>
      </c>
      <c r="E50" s="24">
        <v>33600</v>
      </c>
      <c r="F50" s="24">
        <v>33600</v>
      </c>
      <c r="G50" s="25">
        <f t="shared" si="6"/>
        <v>107607.11931443639</v>
      </c>
      <c r="H50" s="25">
        <f t="shared" si="7"/>
        <v>117389.58470665789</v>
      </c>
    </row>
    <row r="51" spans="2:8" x14ac:dyDescent="0.25">
      <c r="B51" s="22" t="s">
        <v>58</v>
      </c>
      <c r="C51" s="23">
        <v>0.98879367172050103</v>
      </c>
      <c r="D51" s="24">
        <v>44800</v>
      </c>
      <c r="E51" s="24">
        <v>48666.666666666664</v>
      </c>
      <c r="F51" s="24">
        <v>60666.666666666664</v>
      </c>
      <c r="G51" s="25">
        <f t="shared" si="6"/>
        <v>44297.956493078447</v>
      </c>
      <c r="H51" s="25">
        <f t="shared" si="7"/>
        <v>48121.292023731046</v>
      </c>
    </row>
    <row r="52" spans="2:8" x14ac:dyDescent="0.25">
      <c r="B52" s="22" t="s">
        <v>26</v>
      </c>
      <c r="C52" s="23">
        <v>22.907053394858274</v>
      </c>
      <c r="D52" s="24">
        <v>65500</v>
      </c>
      <c r="E52" s="24">
        <v>65500</v>
      </c>
      <c r="F52" s="24">
        <v>64000</v>
      </c>
      <c r="G52" s="25">
        <f t="shared" si="6"/>
        <v>1500411.9973632169</v>
      </c>
      <c r="H52" s="25">
        <f t="shared" si="7"/>
        <v>1500411.9973632169</v>
      </c>
    </row>
    <row r="53" spans="2:8" x14ac:dyDescent="0.25">
      <c r="B53" s="22" t="s">
        <v>59</v>
      </c>
      <c r="C53" s="23">
        <v>0.79103493737640085</v>
      </c>
      <c r="D53" s="24">
        <v>296270</v>
      </c>
      <c r="E53" s="24">
        <v>296270</v>
      </c>
      <c r="F53" s="24">
        <v>0</v>
      </c>
      <c r="G53" s="25">
        <f t="shared" si="6"/>
        <v>234359.92089650629</v>
      </c>
      <c r="H53" s="25">
        <f t="shared" si="7"/>
        <v>234359.92089650629</v>
      </c>
    </row>
    <row r="54" spans="2:8" x14ac:dyDescent="0.25">
      <c r="B54" s="22" t="s">
        <v>60</v>
      </c>
      <c r="C54" s="23">
        <v>0.49439683586025052</v>
      </c>
      <c r="D54" s="24">
        <v>55240</v>
      </c>
      <c r="E54" s="24">
        <v>57480</v>
      </c>
      <c r="F54" s="24">
        <v>57480</v>
      </c>
      <c r="G54" s="25">
        <f t="shared" si="6"/>
        <v>27310.48121292024</v>
      </c>
      <c r="H54" s="25">
        <f t="shared" si="7"/>
        <v>28417.9301252472</v>
      </c>
    </row>
    <row r="55" spans="2:8" x14ac:dyDescent="0.25">
      <c r="B55" s="22"/>
      <c r="C55" s="24">
        <f>SUM(C44:C54)</f>
        <v>100.00000000000001</v>
      </c>
      <c r="D55" s="22"/>
      <c r="E55" s="22"/>
      <c r="F55" s="22"/>
      <c r="G55" s="26">
        <f>SUM(G44:G54)</f>
        <v>6248137.7719182614</v>
      </c>
      <c r="H55" s="26">
        <f>SUM(H44:H54)</f>
        <v>6333466.7106130524</v>
      </c>
    </row>
    <row r="56" spans="2:8" x14ac:dyDescent="0.25">
      <c r="B56" s="27" t="s">
        <v>61</v>
      </c>
      <c r="D56" s="28">
        <f>G55/C55</f>
        <v>62481.377719182608</v>
      </c>
      <c r="E56" s="28">
        <f>H55/C55</f>
        <v>63334.667106130517</v>
      </c>
    </row>
    <row r="57" spans="2:8" x14ac:dyDescent="0.25">
      <c r="B57" s="29" t="s">
        <v>62</v>
      </c>
      <c r="D57" s="30">
        <f>D56*0.03+D56</f>
        <v>64355.819050758088</v>
      </c>
      <c r="E57" s="30">
        <f>E56*0.03+E56</f>
        <v>65234.707119314429</v>
      </c>
    </row>
    <row r="58" spans="2:8" x14ac:dyDescent="0.25">
      <c r="B58" s="29" t="s">
        <v>63</v>
      </c>
      <c r="C58" s="22"/>
      <c r="D58" s="30">
        <f>D57*1.2</f>
        <v>77226.982860909702</v>
      </c>
      <c r="E58" s="30">
        <f>E57*1.2</f>
        <v>78281.648543177318</v>
      </c>
      <c r="H58" s="31">
        <v>46297</v>
      </c>
    </row>
    <row r="59" spans="2:8" x14ac:dyDescent="0.25">
      <c r="B59" s="29" t="s">
        <v>64</v>
      </c>
      <c r="D59" s="30">
        <f>D58*0.1+D58+3100</f>
        <v>88049.681147000665</v>
      </c>
      <c r="E59" s="30">
        <f>E58*0.1+E58+3100</f>
        <v>89209.813397495047</v>
      </c>
    </row>
  </sheetData>
  <mergeCells count="2">
    <mergeCell ref="B27:H27"/>
    <mergeCell ref="B42:H4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6864-E994-483A-A6C7-F029FA102783}">
  <dimension ref="B2:H41"/>
  <sheetViews>
    <sheetView zoomScaleNormal="100" workbookViewId="0">
      <selection activeCell="L29" sqref="L29"/>
    </sheetView>
  </sheetViews>
  <sheetFormatPr defaultRowHeight="15" x14ac:dyDescent="0.25"/>
  <cols>
    <col min="2" max="2" width="26.140625" customWidth="1"/>
    <col min="3" max="3" width="14.7109375" customWidth="1"/>
    <col min="4" max="4" width="12" bestFit="1" customWidth="1"/>
    <col min="5" max="5" width="12.140625" bestFit="1" customWidth="1"/>
    <col min="6" max="6" width="10.5703125" bestFit="1" customWidth="1"/>
    <col min="7" max="7" width="13.85546875" bestFit="1" customWidth="1"/>
    <col min="8" max="8" width="14.85546875" bestFit="1" customWidth="1"/>
  </cols>
  <sheetData>
    <row r="2" spans="2:7" x14ac:dyDescent="0.25">
      <c r="B2" s="1" t="s">
        <v>4</v>
      </c>
      <c r="C2" s="2" t="s">
        <v>1</v>
      </c>
      <c r="D2" s="5" t="s">
        <v>2</v>
      </c>
      <c r="E2" s="7">
        <v>100</v>
      </c>
    </row>
    <row r="3" spans="2:7" ht="15.75" customHeight="1" x14ac:dyDescent="0.25">
      <c r="B3" s="3" t="s">
        <v>45</v>
      </c>
      <c r="C3" s="5">
        <v>91</v>
      </c>
      <c r="D3" s="6">
        <f>C3/C$17</f>
        <v>0.2779474648747709</v>
      </c>
      <c r="E3" s="8">
        <f>D3*E$2</f>
        <v>27.794746487477092</v>
      </c>
      <c r="G3" s="8"/>
    </row>
    <row r="4" spans="2:7" ht="15.75" customHeight="1" x14ac:dyDescent="0.25">
      <c r="B4" s="3" t="s">
        <v>14</v>
      </c>
      <c r="C4" s="5">
        <v>16.2</v>
      </c>
      <c r="D4" s="6">
        <f t="shared" ref="D4:D17" si="0">C4/C$17</f>
        <v>4.9480757483200973E-2</v>
      </c>
      <c r="E4" s="8">
        <f t="shared" ref="E4:E17" si="1">D4*E$2</f>
        <v>4.9480757483200977</v>
      </c>
      <c r="G4" s="8"/>
    </row>
    <row r="5" spans="2:7" ht="15.75" customHeight="1" x14ac:dyDescent="0.25">
      <c r="B5" s="3" t="s">
        <v>3</v>
      </c>
      <c r="C5" s="5">
        <v>39</v>
      </c>
      <c r="D5" s="6">
        <f t="shared" si="0"/>
        <v>0.11912034208918752</v>
      </c>
      <c r="E5" s="8">
        <f t="shared" si="1"/>
        <v>11.912034208918753</v>
      </c>
      <c r="G5" s="8"/>
    </row>
    <row r="6" spans="2:7" ht="15.75" customHeight="1" x14ac:dyDescent="0.25">
      <c r="B6" s="3" t="s">
        <v>5</v>
      </c>
      <c r="C6" s="5">
        <v>20.7</v>
      </c>
      <c r="D6" s="6">
        <f t="shared" si="0"/>
        <v>6.3225412339645681E-2</v>
      </c>
      <c r="E6" s="8">
        <f t="shared" si="1"/>
        <v>6.3225412339645679</v>
      </c>
      <c r="G6" s="8"/>
    </row>
    <row r="7" spans="2:7" ht="15.75" customHeight="1" x14ac:dyDescent="0.25">
      <c r="B7" s="3" t="s">
        <v>25</v>
      </c>
      <c r="C7" s="5">
        <v>71.5</v>
      </c>
      <c r="D7" s="6">
        <f t="shared" si="0"/>
        <v>0.21838729383017713</v>
      </c>
      <c r="E7" s="8">
        <f t="shared" si="1"/>
        <v>21.838729383017714</v>
      </c>
      <c r="G7" s="8"/>
    </row>
    <row r="8" spans="2:7" ht="15.75" customHeight="1" x14ac:dyDescent="0.25">
      <c r="B8" s="3" t="s">
        <v>6</v>
      </c>
      <c r="C8" s="5">
        <v>6.4</v>
      </c>
      <c r="D8" s="6">
        <f t="shared" si="0"/>
        <v>1.9547953573610263E-2</v>
      </c>
      <c r="E8" s="8">
        <f t="shared" si="1"/>
        <v>1.9547953573610264</v>
      </c>
      <c r="G8" s="8"/>
    </row>
    <row r="9" spans="2:7" ht="15.75" customHeight="1" x14ac:dyDescent="0.25">
      <c r="B9" s="3" t="s">
        <v>15</v>
      </c>
      <c r="C9" s="5">
        <v>1.5</v>
      </c>
      <c r="D9" s="6">
        <f t="shared" si="0"/>
        <v>4.5815516188149052E-3</v>
      </c>
      <c r="E9" s="8">
        <f t="shared" si="1"/>
        <v>0.45815516188149052</v>
      </c>
      <c r="G9" s="8"/>
    </row>
    <row r="10" spans="2:7" ht="15.75" customHeight="1" x14ac:dyDescent="0.25">
      <c r="B10" s="3" t="s">
        <v>7</v>
      </c>
      <c r="C10" s="5">
        <v>10.6</v>
      </c>
      <c r="D10" s="6">
        <f t="shared" si="0"/>
        <v>3.2376298106291994E-2</v>
      </c>
      <c r="E10" s="8">
        <f t="shared" si="1"/>
        <v>3.2376298106291994</v>
      </c>
      <c r="G10" s="8"/>
    </row>
    <row r="11" spans="2:7" ht="15.75" customHeight="1" x14ac:dyDescent="0.25">
      <c r="B11" s="3" t="s">
        <v>8</v>
      </c>
      <c r="C11" s="5">
        <v>3.3</v>
      </c>
      <c r="D11" s="6">
        <f t="shared" si="0"/>
        <v>1.0079413561392791E-2</v>
      </c>
      <c r="E11" s="8">
        <f t="shared" si="1"/>
        <v>1.0079413561392792</v>
      </c>
      <c r="G11" s="8"/>
    </row>
    <row r="12" spans="2:7" ht="15.75" customHeight="1" x14ac:dyDescent="0.25">
      <c r="B12" s="3" t="s">
        <v>9</v>
      </c>
      <c r="C12" s="5">
        <v>0.6</v>
      </c>
      <c r="D12" s="6">
        <f t="shared" si="0"/>
        <v>1.832620647525962E-3</v>
      </c>
      <c r="E12" s="8">
        <f t="shared" si="1"/>
        <v>0.18326206475259621</v>
      </c>
      <c r="G12" s="8"/>
    </row>
    <row r="13" spans="2:7" ht="15.75" customHeight="1" x14ac:dyDescent="0.25">
      <c r="B13" s="3" t="s">
        <v>12</v>
      </c>
      <c r="C13" s="5">
        <v>3</v>
      </c>
      <c r="D13" s="6">
        <f t="shared" si="0"/>
        <v>9.1631032376298105E-3</v>
      </c>
      <c r="E13" s="8">
        <f t="shared" si="1"/>
        <v>0.91631032376298105</v>
      </c>
      <c r="G13" s="8"/>
    </row>
    <row r="14" spans="2:7" ht="15.75" customHeight="1" x14ac:dyDescent="0.25">
      <c r="B14" s="3" t="s">
        <v>10</v>
      </c>
      <c r="C14" s="5">
        <v>13</v>
      </c>
      <c r="D14" s="6">
        <f t="shared" si="0"/>
        <v>3.9706780696395841E-2</v>
      </c>
      <c r="E14" s="8">
        <f t="shared" si="1"/>
        <v>3.9706780696395843</v>
      </c>
      <c r="G14" s="8"/>
    </row>
    <row r="15" spans="2:7" ht="15.75" customHeight="1" x14ac:dyDescent="0.25">
      <c r="B15" s="3" t="s">
        <v>11</v>
      </c>
      <c r="C15" s="5">
        <v>30.6</v>
      </c>
      <c r="D15" s="6">
        <f t="shared" si="0"/>
        <v>9.3463653023824061E-2</v>
      </c>
      <c r="E15" s="8">
        <f t="shared" si="1"/>
        <v>9.3463653023824058</v>
      </c>
      <c r="G15" s="8"/>
    </row>
    <row r="16" spans="2:7" ht="15.75" customHeight="1" x14ac:dyDescent="0.25">
      <c r="B16" s="3" t="s">
        <v>7</v>
      </c>
      <c r="C16" s="5">
        <v>20</v>
      </c>
      <c r="D16" s="6">
        <f t="shared" si="0"/>
        <v>6.1087354917532068E-2</v>
      </c>
      <c r="E16" s="8">
        <f t="shared" si="1"/>
        <v>6.1087354917532064</v>
      </c>
      <c r="G16" s="8"/>
    </row>
    <row r="17" spans="2:8" x14ac:dyDescent="0.25">
      <c r="B17" s="4" t="s">
        <v>0</v>
      </c>
      <c r="C17" s="2">
        <f>SUM(C3:C16)</f>
        <v>327.40000000000003</v>
      </c>
      <c r="D17" s="6">
        <f t="shared" si="0"/>
        <v>1</v>
      </c>
      <c r="E17" s="8">
        <f t="shared" si="1"/>
        <v>100</v>
      </c>
      <c r="G17" s="8"/>
    </row>
    <row r="19" spans="2:8" x14ac:dyDescent="0.25">
      <c r="B19" s="9" t="s">
        <v>13</v>
      </c>
    </row>
    <row r="20" spans="2:8" x14ac:dyDescent="0.25">
      <c r="B20" s="9"/>
    </row>
    <row r="21" spans="2:8" ht="15.75" x14ac:dyDescent="0.25">
      <c r="B21" s="37" t="s">
        <v>46</v>
      </c>
      <c r="C21" s="38"/>
      <c r="D21" s="38"/>
      <c r="E21" s="38"/>
      <c r="F21" s="38"/>
      <c r="G21" s="38"/>
      <c r="H21" s="38"/>
    </row>
    <row r="22" spans="2:8" x14ac:dyDescent="0.25">
      <c r="B22" s="21" t="s">
        <v>47</v>
      </c>
      <c r="C22" s="21" t="s">
        <v>48</v>
      </c>
      <c r="D22" s="21" t="s">
        <v>49</v>
      </c>
      <c r="E22" s="21" t="s">
        <v>50</v>
      </c>
      <c r="F22" s="21" t="s">
        <v>51</v>
      </c>
      <c r="G22" s="21" t="s">
        <v>52</v>
      </c>
      <c r="H22" s="21" t="s">
        <v>53</v>
      </c>
    </row>
    <row r="23" spans="2:8" x14ac:dyDescent="0.25">
      <c r="B23" s="22" t="s">
        <v>66</v>
      </c>
      <c r="C23" s="23">
        <v>27.794746487477092</v>
      </c>
      <c r="D23" s="24">
        <v>164300</v>
      </c>
      <c r="E23" s="24">
        <v>164300</v>
      </c>
      <c r="F23" s="24">
        <v>0</v>
      </c>
      <c r="G23" s="25">
        <f t="shared" ref="G23:G36" si="2">C23*D23</f>
        <v>4566676.8478924865</v>
      </c>
      <c r="H23" s="25">
        <f t="shared" ref="H23:H36" si="3">E23*C23</f>
        <v>4566676.8478924865</v>
      </c>
    </row>
    <row r="24" spans="2:8" x14ac:dyDescent="0.25">
      <c r="B24" s="22" t="s">
        <v>67</v>
      </c>
      <c r="C24" s="23">
        <v>4.9480757483200977</v>
      </c>
      <c r="D24" s="24">
        <v>24500</v>
      </c>
      <c r="E24" s="24">
        <v>24800</v>
      </c>
      <c r="F24" s="24">
        <v>24800</v>
      </c>
      <c r="G24" s="25">
        <f t="shared" si="2"/>
        <v>121227.85583384239</v>
      </c>
      <c r="H24" s="25">
        <f t="shared" si="3"/>
        <v>122712.27855833842</v>
      </c>
    </row>
    <row r="25" spans="2:8" x14ac:dyDescent="0.25">
      <c r="B25" s="22" t="s">
        <v>57</v>
      </c>
      <c r="C25" s="23">
        <v>11.912034208918753</v>
      </c>
      <c r="D25" s="24">
        <v>13100</v>
      </c>
      <c r="E25" s="24">
        <v>13100</v>
      </c>
      <c r="F25" s="24">
        <v>0</v>
      </c>
      <c r="G25" s="25">
        <f t="shared" si="2"/>
        <v>156047.64813683566</v>
      </c>
      <c r="H25" s="25">
        <f t="shared" si="3"/>
        <v>156047.64813683566</v>
      </c>
    </row>
    <row r="26" spans="2:8" x14ac:dyDescent="0.25">
      <c r="B26" s="22" t="s">
        <v>68</v>
      </c>
      <c r="C26" s="23">
        <v>6.3225412339645679</v>
      </c>
      <c r="D26" s="24">
        <v>61800</v>
      </c>
      <c r="E26" s="24">
        <v>61800</v>
      </c>
      <c r="F26" s="24">
        <v>65000</v>
      </c>
      <c r="G26" s="25">
        <f t="shared" si="2"/>
        <v>390733.04825901031</v>
      </c>
      <c r="H26" s="25">
        <f t="shared" si="3"/>
        <v>390733.04825901031</v>
      </c>
    </row>
    <row r="27" spans="2:8" x14ac:dyDescent="0.25">
      <c r="B27" s="22" t="s">
        <v>65</v>
      </c>
      <c r="C27" s="23">
        <v>21.838729383017714</v>
      </c>
      <c r="D27" s="24">
        <v>57500</v>
      </c>
      <c r="E27" s="24">
        <v>57500</v>
      </c>
      <c r="F27" s="24">
        <v>59500</v>
      </c>
      <c r="G27" s="25">
        <f t="shared" si="2"/>
        <v>1255726.9395235186</v>
      </c>
      <c r="H27" s="25">
        <f t="shared" si="3"/>
        <v>1255726.9395235186</v>
      </c>
    </row>
    <row r="28" spans="2:8" x14ac:dyDescent="0.25">
      <c r="B28" s="22" t="s">
        <v>69</v>
      </c>
      <c r="C28" s="23">
        <v>1.9547953573610264</v>
      </c>
      <c r="D28" s="24">
        <v>116000</v>
      </c>
      <c r="E28" s="24">
        <v>116000</v>
      </c>
      <c r="F28" s="24">
        <v>116000</v>
      </c>
      <c r="G28" s="25">
        <f t="shared" si="2"/>
        <v>226756.26145387907</v>
      </c>
      <c r="H28" s="25">
        <f t="shared" si="3"/>
        <v>226756.26145387907</v>
      </c>
    </row>
    <row r="29" spans="2:8" x14ac:dyDescent="0.25">
      <c r="B29" s="22" t="s">
        <v>70</v>
      </c>
      <c r="C29" s="23">
        <v>0.45815516188149052</v>
      </c>
      <c r="D29" s="24">
        <v>245500</v>
      </c>
      <c r="E29" s="24">
        <v>245500</v>
      </c>
      <c r="F29" s="24">
        <v>245500</v>
      </c>
      <c r="G29" s="25">
        <f t="shared" si="2"/>
        <v>112477.09224190592</v>
      </c>
      <c r="H29" s="25">
        <f t="shared" si="3"/>
        <v>112477.09224190592</v>
      </c>
    </row>
    <row r="30" spans="2:8" x14ac:dyDescent="0.25">
      <c r="B30" s="22" t="s">
        <v>7</v>
      </c>
      <c r="C30" s="23">
        <v>3.2376298106291994</v>
      </c>
      <c r="D30" s="24">
        <v>20960</v>
      </c>
      <c r="E30" s="24">
        <v>22900</v>
      </c>
      <c r="F30" s="24">
        <v>22900</v>
      </c>
      <c r="G30" s="25">
        <f t="shared" si="2"/>
        <v>67860.720830788021</v>
      </c>
      <c r="H30" s="25">
        <f t="shared" si="3"/>
        <v>74141.722663408669</v>
      </c>
    </row>
    <row r="31" spans="2:8" x14ac:dyDescent="0.25">
      <c r="B31" s="22" t="s">
        <v>58</v>
      </c>
      <c r="C31" s="23">
        <v>1.0079413561392792</v>
      </c>
      <c r="D31" s="24">
        <v>44800</v>
      </c>
      <c r="E31" s="24">
        <v>48666.666666666664</v>
      </c>
      <c r="F31" s="24">
        <v>60666.666666666664</v>
      </c>
      <c r="G31" s="25">
        <f t="shared" si="2"/>
        <v>45155.772755039703</v>
      </c>
      <c r="H31" s="25">
        <f t="shared" si="3"/>
        <v>49053.145998778251</v>
      </c>
    </row>
    <row r="32" spans="2:8" x14ac:dyDescent="0.25">
      <c r="B32" s="22" t="s">
        <v>71</v>
      </c>
      <c r="C32" s="23">
        <v>0.18326206475259621</v>
      </c>
      <c r="D32" s="24">
        <v>450000</v>
      </c>
      <c r="E32" s="24">
        <v>450000</v>
      </c>
      <c r="F32" s="24">
        <v>454000</v>
      </c>
      <c r="G32" s="25">
        <f t="shared" si="2"/>
        <v>82467.929138668289</v>
      </c>
      <c r="H32" s="25">
        <f t="shared" si="3"/>
        <v>82467.929138668289</v>
      </c>
    </row>
    <row r="33" spans="2:8" x14ac:dyDescent="0.25">
      <c r="B33" s="22" t="s">
        <v>72</v>
      </c>
      <c r="C33" s="23">
        <v>0.91631032376298105</v>
      </c>
      <c r="D33" s="24">
        <v>72840</v>
      </c>
      <c r="E33" s="24">
        <v>79880</v>
      </c>
      <c r="F33" s="24">
        <v>79880</v>
      </c>
      <c r="G33" s="25">
        <f t="shared" si="2"/>
        <v>66744.043982895542</v>
      </c>
      <c r="H33" s="25">
        <f t="shared" si="3"/>
        <v>73194.868662186927</v>
      </c>
    </row>
    <row r="34" spans="2:8" x14ac:dyDescent="0.25">
      <c r="B34" s="22" t="s">
        <v>73</v>
      </c>
      <c r="C34" s="23">
        <v>3.9706780696395843</v>
      </c>
      <c r="D34" s="24">
        <v>30200</v>
      </c>
      <c r="E34" s="24">
        <v>34300</v>
      </c>
      <c r="F34" s="24">
        <v>34300</v>
      </c>
      <c r="G34" s="25">
        <f t="shared" si="2"/>
        <v>119914.47770311544</v>
      </c>
      <c r="H34" s="25">
        <f t="shared" si="3"/>
        <v>136194.25778863774</v>
      </c>
    </row>
    <row r="35" spans="2:8" x14ac:dyDescent="0.25">
      <c r="B35" s="22" t="s">
        <v>74</v>
      </c>
      <c r="C35" s="23">
        <v>9.3463653023824058</v>
      </c>
      <c r="D35" s="24">
        <v>58000</v>
      </c>
      <c r="E35" s="24">
        <v>53900</v>
      </c>
      <c r="F35" s="24">
        <v>52900</v>
      </c>
      <c r="G35" s="25">
        <f t="shared" si="2"/>
        <v>542089.18753817957</v>
      </c>
      <c r="H35" s="25">
        <f t="shared" si="3"/>
        <v>503769.08979841165</v>
      </c>
    </row>
    <row r="36" spans="2:8" x14ac:dyDescent="0.25">
      <c r="B36" s="22" t="s">
        <v>7</v>
      </c>
      <c r="C36" s="23">
        <v>6.1087354917532064</v>
      </c>
      <c r="D36" s="24">
        <v>20960</v>
      </c>
      <c r="E36" s="24">
        <v>22900</v>
      </c>
      <c r="F36" s="24">
        <v>22900</v>
      </c>
      <c r="G36" s="25">
        <f t="shared" si="2"/>
        <v>128039.0959071472</v>
      </c>
      <c r="H36" s="25">
        <f t="shared" si="3"/>
        <v>139890.04276114842</v>
      </c>
    </row>
    <row r="37" spans="2:8" x14ac:dyDescent="0.25">
      <c r="B37" s="22"/>
      <c r="C37" s="24">
        <f>SUM(C23:C36)</f>
        <v>100.00000000000003</v>
      </c>
      <c r="D37" s="22"/>
      <c r="E37" s="22"/>
      <c r="F37" s="22"/>
      <c r="G37" s="26">
        <f>SUM(G23:G36)</f>
        <v>7881916.9211973101</v>
      </c>
      <c r="H37" s="26">
        <f>SUM(H23:H36)</f>
        <v>7889841.172877213</v>
      </c>
    </row>
    <row r="38" spans="2:8" x14ac:dyDescent="0.25">
      <c r="B38" s="27" t="s">
        <v>61</v>
      </c>
      <c r="D38" s="28">
        <f>G37/C37</f>
        <v>78819.169211973072</v>
      </c>
      <c r="E38" s="28">
        <f>H37/C37</f>
        <v>78898.411728772102</v>
      </c>
    </row>
    <row r="39" spans="2:8" x14ac:dyDescent="0.25">
      <c r="B39" s="29" t="s">
        <v>62</v>
      </c>
      <c r="D39" s="30">
        <f>D38*0.03+D38</f>
        <v>81183.744288332266</v>
      </c>
      <c r="E39" s="30">
        <f>E38*0.03+E38</f>
        <v>81265.364080635263</v>
      </c>
    </row>
    <row r="40" spans="2:8" x14ac:dyDescent="0.25">
      <c r="B40" s="29" t="s">
        <v>63</v>
      </c>
      <c r="C40" s="22"/>
      <c r="D40" s="30">
        <f>D39*1.2</f>
        <v>97420.493145998713</v>
      </c>
      <c r="E40" s="30">
        <f>E39*1.2</f>
        <v>97518.436896762316</v>
      </c>
      <c r="H40" s="31">
        <v>46297</v>
      </c>
    </row>
    <row r="41" spans="2:8" x14ac:dyDescent="0.25">
      <c r="B41" s="29" t="s">
        <v>64</v>
      </c>
      <c r="D41" s="30">
        <f>D40*0.1+D40+3100</f>
        <v>110262.54246059859</v>
      </c>
      <c r="E41" s="30">
        <f>E40*0.1+E40+3100</f>
        <v>110370.28058643854</v>
      </c>
    </row>
  </sheetData>
  <mergeCells count="1">
    <mergeCell ref="B21:H21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F0BF-8146-456D-91DC-8E74621A2680}">
  <dimension ref="B3:H82"/>
  <sheetViews>
    <sheetView topLeftCell="A49" workbookViewId="0">
      <selection activeCell="B40" sqref="B40:H82"/>
    </sheetView>
  </sheetViews>
  <sheetFormatPr defaultRowHeight="15" x14ac:dyDescent="0.25"/>
  <cols>
    <col min="2" max="2" width="28" customWidth="1"/>
    <col min="3" max="3" width="12.42578125" customWidth="1"/>
    <col min="4" max="4" width="11.140625" bestFit="1" customWidth="1"/>
    <col min="5" max="5" width="12.140625" bestFit="1" customWidth="1"/>
    <col min="6" max="6" width="10.5703125" bestFit="1" customWidth="1"/>
    <col min="7" max="7" width="13.85546875" bestFit="1" customWidth="1"/>
    <col min="8" max="8" width="14.85546875" bestFit="1" customWidth="1"/>
  </cols>
  <sheetData>
    <row r="3" spans="2:5" x14ac:dyDescent="0.25">
      <c r="B3" s="11" t="s">
        <v>43</v>
      </c>
      <c r="C3" s="12" t="s">
        <v>1</v>
      </c>
      <c r="D3" s="13" t="s">
        <v>2</v>
      </c>
      <c r="E3" s="14">
        <v>100</v>
      </c>
    </row>
    <row r="4" spans="2:5" x14ac:dyDescent="0.25">
      <c r="B4" s="3" t="s">
        <v>27</v>
      </c>
      <c r="C4" s="15">
        <v>200</v>
      </c>
      <c r="D4" s="16">
        <f>C4/C$17</f>
        <v>0.84925690021231426</v>
      </c>
      <c r="E4" s="17">
        <f>D4*E$3</f>
        <v>84.925690021231432</v>
      </c>
    </row>
    <row r="5" spans="2:5" x14ac:dyDescent="0.25">
      <c r="B5" s="3" t="s">
        <v>28</v>
      </c>
      <c r="C5" s="15">
        <v>0.4</v>
      </c>
      <c r="D5" s="16">
        <f t="shared" ref="D5:D17" si="0">C5/C$17</f>
        <v>1.6985138004246285E-3</v>
      </c>
      <c r="E5" s="17">
        <f t="shared" ref="E5:E17" si="1">D5*E$3</f>
        <v>0.16985138004246286</v>
      </c>
    </row>
    <row r="6" spans="2:5" x14ac:dyDescent="0.25">
      <c r="B6" s="3" t="s">
        <v>29</v>
      </c>
      <c r="C6" s="15">
        <v>10</v>
      </c>
      <c r="D6" s="16">
        <f t="shared" si="0"/>
        <v>4.2462845010615709E-2</v>
      </c>
      <c r="E6" s="17">
        <f t="shared" si="1"/>
        <v>4.2462845010615711</v>
      </c>
    </row>
    <row r="7" spans="2:5" x14ac:dyDescent="0.25">
      <c r="B7" s="3" t="s">
        <v>30</v>
      </c>
      <c r="C7" s="15">
        <v>0.7</v>
      </c>
      <c r="D7" s="16">
        <f t="shared" si="0"/>
        <v>2.9723991507430996E-3</v>
      </c>
      <c r="E7" s="17">
        <f t="shared" si="1"/>
        <v>0.29723991507430997</v>
      </c>
    </row>
    <row r="8" spans="2:5" x14ac:dyDescent="0.25">
      <c r="B8" s="3" t="s">
        <v>31</v>
      </c>
      <c r="C8" s="15">
        <v>0.3</v>
      </c>
      <c r="D8" s="16">
        <f t="shared" si="0"/>
        <v>1.2738853503184713E-3</v>
      </c>
      <c r="E8" s="17">
        <f t="shared" si="1"/>
        <v>0.12738853503184713</v>
      </c>
    </row>
    <row r="9" spans="2:5" x14ac:dyDescent="0.25">
      <c r="B9" s="3" t="s">
        <v>32</v>
      </c>
      <c r="C9" s="15">
        <v>1.2</v>
      </c>
      <c r="D9" s="16">
        <f t="shared" si="0"/>
        <v>5.0955414012738851E-3</v>
      </c>
      <c r="E9" s="17">
        <f t="shared" si="1"/>
        <v>0.50955414012738853</v>
      </c>
    </row>
    <row r="10" spans="2:5" x14ac:dyDescent="0.25">
      <c r="B10" s="3" t="s">
        <v>28</v>
      </c>
      <c r="C10" s="15">
        <v>0.3</v>
      </c>
      <c r="D10" s="16">
        <f t="shared" si="0"/>
        <v>1.2738853503184713E-3</v>
      </c>
      <c r="E10" s="17">
        <f t="shared" si="1"/>
        <v>0.12738853503184713</v>
      </c>
    </row>
    <row r="11" spans="2:5" x14ac:dyDescent="0.25">
      <c r="B11" s="3" t="s">
        <v>33</v>
      </c>
      <c r="C11" s="15">
        <v>0.5</v>
      </c>
      <c r="D11" s="16">
        <f t="shared" si="0"/>
        <v>2.1231422505307855E-3</v>
      </c>
      <c r="E11" s="17">
        <f t="shared" si="1"/>
        <v>0.21231422505307856</v>
      </c>
    </row>
    <row r="12" spans="2:5" x14ac:dyDescent="0.25">
      <c r="B12" s="3" t="s">
        <v>34</v>
      </c>
      <c r="C12" s="15">
        <v>0.5</v>
      </c>
      <c r="D12" s="16">
        <f t="shared" si="0"/>
        <v>2.1231422505307855E-3</v>
      </c>
      <c r="E12" s="17">
        <f t="shared" si="1"/>
        <v>0.21231422505307856</v>
      </c>
    </row>
    <row r="13" spans="2:5" x14ac:dyDescent="0.25">
      <c r="B13" s="3" t="s">
        <v>35</v>
      </c>
      <c r="C13" s="15">
        <v>0.6</v>
      </c>
      <c r="D13" s="16">
        <f t="shared" si="0"/>
        <v>2.5477707006369425E-3</v>
      </c>
      <c r="E13" s="17">
        <f t="shared" si="1"/>
        <v>0.25477707006369427</v>
      </c>
    </row>
    <row r="14" spans="2:5" x14ac:dyDescent="0.25">
      <c r="B14" s="3" t="s">
        <v>29</v>
      </c>
      <c r="C14" s="15">
        <v>10</v>
      </c>
      <c r="D14" s="16">
        <f t="shared" si="0"/>
        <v>4.2462845010615709E-2</v>
      </c>
      <c r="E14" s="17">
        <f t="shared" si="1"/>
        <v>4.2462845010615711</v>
      </c>
    </row>
    <row r="15" spans="2:5" x14ac:dyDescent="0.25">
      <c r="B15" s="3" t="s">
        <v>36</v>
      </c>
      <c r="C15" s="15">
        <v>1</v>
      </c>
      <c r="D15" s="16">
        <f t="shared" si="0"/>
        <v>4.246284501061571E-3</v>
      </c>
      <c r="E15" s="17">
        <f t="shared" si="1"/>
        <v>0.42462845010615713</v>
      </c>
    </row>
    <row r="16" spans="2:5" x14ac:dyDescent="0.25">
      <c r="B16" s="3" t="s">
        <v>37</v>
      </c>
      <c r="C16" s="15">
        <v>10</v>
      </c>
      <c r="D16" s="16">
        <f t="shared" si="0"/>
        <v>4.2462845010615709E-2</v>
      </c>
      <c r="E16" s="17">
        <f t="shared" si="1"/>
        <v>4.2462845010615711</v>
      </c>
    </row>
    <row r="17" spans="2:5" x14ac:dyDescent="0.25">
      <c r="B17" s="18" t="s">
        <v>0</v>
      </c>
      <c r="C17" s="19">
        <f>SUM(C4:C16)</f>
        <v>235.5</v>
      </c>
      <c r="D17" s="16">
        <f t="shared" si="0"/>
        <v>1</v>
      </c>
      <c r="E17" s="17">
        <f t="shared" si="1"/>
        <v>100</v>
      </c>
    </row>
    <row r="21" spans="2:5" x14ac:dyDescent="0.25">
      <c r="B21" s="11" t="s">
        <v>44</v>
      </c>
      <c r="C21" s="12" t="s">
        <v>1</v>
      </c>
      <c r="D21" s="13" t="s">
        <v>2</v>
      </c>
      <c r="E21" s="14">
        <v>100</v>
      </c>
    </row>
    <row r="22" spans="2:5" x14ac:dyDescent="0.25">
      <c r="B22" s="3" t="s">
        <v>27</v>
      </c>
      <c r="C22" s="15">
        <v>203</v>
      </c>
      <c r="D22" s="16">
        <f>C22/C$38</f>
        <v>0.79701609736945422</v>
      </c>
      <c r="E22" s="17">
        <f>D22*E$21</f>
        <v>79.701609736945429</v>
      </c>
    </row>
    <row r="23" spans="2:5" x14ac:dyDescent="0.25">
      <c r="B23" s="3" t="s">
        <v>28</v>
      </c>
      <c r="C23" s="15">
        <v>0.4</v>
      </c>
      <c r="D23" s="16">
        <f t="shared" ref="D23:D38" si="2">C23/C$38</f>
        <v>1.5704750687082843E-3</v>
      </c>
      <c r="E23" s="17">
        <f t="shared" ref="E23:E38" si="3">D23*E$21</f>
        <v>0.15704750687082844</v>
      </c>
    </row>
    <row r="24" spans="2:5" x14ac:dyDescent="0.25">
      <c r="B24" s="3" t="s">
        <v>29</v>
      </c>
      <c r="C24" s="15">
        <v>10</v>
      </c>
      <c r="D24" s="16">
        <f t="shared" si="2"/>
        <v>3.9261876717707103E-2</v>
      </c>
      <c r="E24" s="17">
        <f t="shared" si="3"/>
        <v>3.9261876717707103</v>
      </c>
    </row>
    <row r="25" spans="2:5" x14ac:dyDescent="0.25">
      <c r="B25" s="3" t="s">
        <v>30</v>
      </c>
      <c r="C25" s="15">
        <v>0.7</v>
      </c>
      <c r="D25" s="16">
        <f t="shared" si="2"/>
        <v>2.7483313702394972E-3</v>
      </c>
      <c r="E25" s="17">
        <f t="shared" si="3"/>
        <v>0.27483313702394974</v>
      </c>
    </row>
    <row r="26" spans="2:5" x14ac:dyDescent="0.25">
      <c r="B26" s="3" t="s">
        <v>31</v>
      </c>
      <c r="C26" s="15">
        <v>0.3</v>
      </c>
      <c r="D26" s="16">
        <f t="shared" si="2"/>
        <v>1.1778563015312131E-3</v>
      </c>
      <c r="E26" s="17">
        <f t="shared" si="3"/>
        <v>0.11778563015312131</v>
      </c>
    </row>
    <row r="27" spans="2:5" x14ac:dyDescent="0.25">
      <c r="B27" s="3" t="s">
        <v>38</v>
      </c>
      <c r="C27" s="15">
        <v>6</v>
      </c>
      <c r="D27" s="16">
        <f t="shared" si="2"/>
        <v>2.3557126030624261E-2</v>
      </c>
      <c r="E27" s="17">
        <f t="shared" si="3"/>
        <v>2.3557126030624262</v>
      </c>
    </row>
    <row r="28" spans="2:5" x14ac:dyDescent="0.25">
      <c r="B28" s="3" t="s">
        <v>39</v>
      </c>
      <c r="C28" s="15">
        <v>3</v>
      </c>
      <c r="D28" s="16">
        <f t="shared" si="2"/>
        <v>1.1778563015312131E-2</v>
      </c>
      <c r="E28" s="17">
        <f t="shared" si="3"/>
        <v>1.1778563015312131</v>
      </c>
    </row>
    <row r="29" spans="2:5" x14ac:dyDescent="0.25">
      <c r="B29" s="3" t="s">
        <v>32</v>
      </c>
      <c r="C29" s="15">
        <v>1</v>
      </c>
      <c r="D29" s="16">
        <f t="shared" si="2"/>
        <v>3.9261876717707105E-3</v>
      </c>
      <c r="E29" s="17">
        <f t="shared" si="3"/>
        <v>0.39261876717707106</v>
      </c>
    </row>
    <row r="30" spans="2:5" x14ac:dyDescent="0.25">
      <c r="B30" s="3" t="s">
        <v>33</v>
      </c>
      <c r="C30" s="15">
        <v>0.5</v>
      </c>
      <c r="D30" s="16">
        <f t="shared" si="2"/>
        <v>1.9630938358853552E-3</v>
      </c>
      <c r="E30" s="17">
        <f t="shared" si="3"/>
        <v>0.19630938358853553</v>
      </c>
    </row>
    <row r="31" spans="2:5" x14ac:dyDescent="0.25">
      <c r="B31" s="3" t="s">
        <v>34</v>
      </c>
      <c r="C31" s="15">
        <v>0.5</v>
      </c>
      <c r="D31" s="16">
        <f t="shared" si="2"/>
        <v>1.9630938358853552E-3</v>
      </c>
      <c r="E31" s="17">
        <f t="shared" si="3"/>
        <v>0.19630938358853553</v>
      </c>
    </row>
    <row r="32" spans="2:5" x14ac:dyDescent="0.25">
      <c r="B32" s="3" t="s">
        <v>28</v>
      </c>
      <c r="C32" s="15">
        <v>0.4</v>
      </c>
      <c r="D32" s="16">
        <f t="shared" si="2"/>
        <v>1.5704750687082843E-3</v>
      </c>
      <c r="E32" s="17">
        <f t="shared" si="3"/>
        <v>0.15704750687082844</v>
      </c>
    </row>
    <row r="33" spans="2:8" x14ac:dyDescent="0.25">
      <c r="B33" s="3" t="s">
        <v>35</v>
      </c>
      <c r="C33" s="15">
        <v>0.6</v>
      </c>
      <c r="D33" s="16">
        <f t="shared" si="2"/>
        <v>2.3557126030624262E-3</v>
      </c>
      <c r="E33" s="17">
        <f t="shared" si="3"/>
        <v>0.23557126030624262</v>
      </c>
    </row>
    <row r="34" spans="2:8" x14ac:dyDescent="0.25">
      <c r="B34" s="3" t="s">
        <v>40</v>
      </c>
      <c r="C34" s="15">
        <v>15.5</v>
      </c>
      <c r="D34" s="16">
        <f t="shared" si="2"/>
        <v>6.0855908912446008E-2</v>
      </c>
      <c r="E34" s="17">
        <f t="shared" si="3"/>
        <v>6.0855908912446006</v>
      </c>
    </row>
    <row r="35" spans="2:8" x14ac:dyDescent="0.25">
      <c r="B35" s="3" t="s">
        <v>41</v>
      </c>
      <c r="C35" s="15">
        <v>1.3</v>
      </c>
      <c r="D35" s="16">
        <f t="shared" si="2"/>
        <v>5.1040439733019234E-3</v>
      </c>
      <c r="E35" s="17">
        <f t="shared" si="3"/>
        <v>0.51040439733019238</v>
      </c>
    </row>
    <row r="36" spans="2:8" x14ac:dyDescent="0.25">
      <c r="B36" s="3" t="s">
        <v>42</v>
      </c>
      <c r="C36" s="15">
        <v>1</v>
      </c>
      <c r="D36" s="16">
        <f t="shared" si="2"/>
        <v>3.9261876717707105E-3</v>
      </c>
      <c r="E36" s="17">
        <f t="shared" si="3"/>
        <v>0.39261876717707106</v>
      </c>
    </row>
    <row r="37" spans="2:8" x14ac:dyDescent="0.25">
      <c r="B37" s="3" t="s">
        <v>29</v>
      </c>
      <c r="C37" s="15">
        <v>10.5</v>
      </c>
      <c r="D37" s="16">
        <f t="shared" si="2"/>
        <v>4.1224970553592456E-2</v>
      </c>
      <c r="E37" s="17">
        <f t="shared" si="3"/>
        <v>4.1224970553592453</v>
      </c>
    </row>
    <row r="38" spans="2:8" x14ac:dyDescent="0.25">
      <c r="B38" s="18" t="s">
        <v>0</v>
      </c>
      <c r="C38" s="20">
        <f>SUM(C22:C37)</f>
        <v>254.70000000000002</v>
      </c>
      <c r="D38" s="16">
        <f t="shared" si="2"/>
        <v>1</v>
      </c>
      <c r="E38" s="17">
        <f t="shared" si="3"/>
        <v>100</v>
      </c>
    </row>
    <row r="40" spans="2:8" ht="15.75" x14ac:dyDescent="0.25">
      <c r="B40" s="37" t="s">
        <v>43</v>
      </c>
      <c r="C40" s="38"/>
      <c r="D40" s="38"/>
      <c r="E40" s="38"/>
      <c r="F40" s="38"/>
      <c r="G40" s="38"/>
      <c r="H40" s="38"/>
    </row>
    <row r="41" spans="2:8" x14ac:dyDescent="0.25">
      <c r="B41" s="21" t="s">
        <v>47</v>
      </c>
      <c r="C41" s="21" t="s">
        <v>48</v>
      </c>
      <c r="D41" s="21" t="s">
        <v>49</v>
      </c>
      <c r="E41" s="21" t="s">
        <v>50</v>
      </c>
      <c r="F41" s="21" t="s">
        <v>51</v>
      </c>
      <c r="G41" s="21" t="s">
        <v>52</v>
      </c>
      <c r="H41" s="21" t="s">
        <v>53</v>
      </c>
    </row>
    <row r="42" spans="2:8" x14ac:dyDescent="0.25">
      <c r="B42" s="22" t="s">
        <v>75</v>
      </c>
      <c r="C42" s="23">
        <v>84.925690021231432</v>
      </c>
      <c r="D42" s="24">
        <v>46500</v>
      </c>
      <c r="E42" s="24">
        <v>42000</v>
      </c>
      <c r="F42" s="24">
        <v>42000</v>
      </c>
      <c r="G42" s="25">
        <f t="shared" ref="G42:G54" si="4">C42*D42</f>
        <v>3949044.5859872615</v>
      </c>
      <c r="H42" s="25">
        <f t="shared" ref="H42:H54" si="5">E42*C42</f>
        <v>3566878.9808917199</v>
      </c>
    </row>
    <row r="43" spans="2:8" x14ac:dyDescent="0.25">
      <c r="B43" s="22" t="s">
        <v>28</v>
      </c>
      <c r="C43" s="23">
        <v>0.16985138004246286</v>
      </c>
      <c r="D43" s="24">
        <v>363000</v>
      </c>
      <c r="E43" s="24">
        <v>384000</v>
      </c>
      <c r="F43" s="24">
        <v>384000</v>
      </c>
      <c r="G43" s="25">
        <f t="shared" si="4"/>
        <v>61656.050955414023</v>
      </c>
      <c r="H43" s="25">
        <f t="shared" si="5"/>
        <v>65222.929936305736</v>
      </c>
    </row>
    <row r="44" spans="2:8" x14ac:dyDescent="0.25">
      <c r="B44" s="22" t="s">
        <v>29</v>
      </c>
      <c r="C44" s="23">
        <v>4.2462845010615711</v>
      </c>
      <c r="D44" s="24">
        <v>800</v>
      </c>
      <c r="E44" s="24">
        <v>800</v>
      </c>
      <c r="F44" s="24">
        <v>0</v>
      </c>
      <c r="G44" s="25">
        <f t="shared" si="4"/>
        <v>3397.0276008492569</v>
      </c>
      <c r="H44" s="25">
        <f t="shared" si="5"/>
        <v>3397.0276008492569</v>
      </c>
    </row>
    <row r="45" spans="2:8" x14ac:dyDescent="0.25">
      <c r="B45" s="22" t="s">
        <v>76</v>
      </c>
      <c r="C45" s="23">
        <v>0.29723991507430997</v>
      </c>
      <c r="D45" s="24">
        <v>65000</v>
      </c>
      <c r="E45" s="24">
        <v>65000</v>
      </c>
      <c r="F45" s="24">
        <v>0</v>
      </c>
      <c r="G45" s="25">
        <f t="shared" si="4"/>
        <v>19320.594479830146</v>
      </c>
      <c r="H45" s="25">
        <f t="shared" si="5"/>
        <v>19320.594479830146</v>
      </c>
    </row>
    <row r="46" spans="2:8" x14ac:dyDescent="0.25">
      <c r="B46" s="22" t="s">
        <v>31</v>
      </c>
      <c r="C46" s="23">
        <v>0.12738853503184713</v>
      </c>
      <c r="D46" s="24">
        <v>44500</v>
      </c>
      <c r="E46" s="24">
        <v>33600</v>
      </c>
      <c r="F46" s="24">
        <v>33600</v>
      </c>
      <c r="G46" s="25">
        <f t="shared" si="4"/>
        <v>5668.7898089171977</v>
      </c>
      <c r="H46" s="25">
        <f t="shared" si="5"/>
        <v>4280.2547770700639</v>
      </c>
    </row>
    <row r="47" spans="2:8" x14ac:dyDescent="0.25">
      <c r="B47" s="22" t="s">
        <v>32</v>
      </c>
      <c r="C47" s="23">
        <v>0.50955414012738853</v>
      </c>
      <c r="D47" s="24">
        <v>593000</v>
      </c>
      <c r="E47" s="24">
        <v>612000</v>
      </c>
      <c r="F47" s="24">
        <v>612000</v>
      </c>
      <c r="G47" s="25">
        <f t="shared" si="4"/>
        <v>302165.6050955414</v>
      </c>
      <c r="H47" s="25">
        <f t="shared" si="5"/>
        <v>311847.1337579618</v>
      </c>
    </row>
    <row r="48" spans="2:8" x14ac:dyDescent="0.25">
      <c r="B48" s="22" t="s">
        <v>28</v>
      </c>
      <c r="C48" s="23">
        <v>0.12738853503184713</v>
      </c>
      <c r="D48" s="24">
        <v>363000</v>
      </c>
      <c r="E48" s="24">
        <v>384000</v>
      </c>
      <c r="F48" s="24">
        <v>384000</v>
      </c>
      <c r="G48" s="25">
        <f t="shared" si="4"/>
        <v>46242.038216560512</v>
      </c>
      <c r="H48" s="25">
        <f t="shared" si="5"/>
        <v>48917.197452229302</v>
      </c>
    </row>
    <row r="49" spans="2:8" x14ac:dyDescent="0.25">
      <c r="B49" s="22" t="s">
        <v>33</v>
      </c>
      <c r="C49" s="23">
        <v>0.21231422505307856</v>
      </c>
      <c r="D49" s="24">
        <v>580000</v>
      </c>
      <c r="E49" s="24">
        <v>580000</v>
      </c>
      <c r="F49" s="24">
        <v>580000</v>
      </c>
      <c r="G49" s="25">
        <f t="shared" si="4"/>
        <v>123142.25053078556</v>
      </c>
      <c r="H49" s="25">
        <f t="shared" si="5"/>
        <v>123142.25053078556</v>
      </c>
    </row>
    <row r="50" spans="2:8" x14ac:dyDescent="0.25">
      <c r="B50" s="22" t="s">
        <v>77</v>
      </c>
      <c r="C50" s="23">
        <v>0.21231422505307856</v>
      </c>
      <c r="D50" s="24">
        <v>29400</v>
      </c>
      <c r="E50" s="24">
        <v>29400</v>
      </c>
      <c r="F50" s="24">
        <v>29400</v>
      </c>
      <c r="G50" s="25">
        <f t="shared" si="4"/>
        <v>6242.0382165605097</v>
      </c>
      <c r="H50" s="25">
        <f t="shared" si="5"/>
        <v>6242.0382165605097</v>
      </c>
    </row>
    <row r="51" spans="2:8" x14ac:dyDescent="0.25">
      <c r="B51" s="22" t="s">
        <v>35</v>
      </c>
      <c r="C51" s="23">
        <v>0.25477707006369427</v>
      </c>
      <c r="D51" s="24">
        <v>406000</v>
      </c>
      <c r="E51" s="24">
        <v>406000</v>
      </c>
      <c r="F51" s="24">
        <v>0</v>
      </c>
      <c r="G51" s="25">
        <f t="shared" si="4"/>
        <v>103439.49044585988</v>
      </c>
      <c r="H51" s="25">
        <f t="shared" si="5"/>
        <v>103439.49044585988</v>
      </c>
    </row>
    <row r="52" spans="2:8" x14ac:dyDescent="0.25">
      <c r="B52" s="22" t="s">
        <v>29</v>
      </c>
      <c r="C52" s="23">
        <v>4.2462845010615711</v>
      </c>
      <c r="D52" s="24">
        <v>800</v>
      </c>
      <c r="E52" s="24">
        <v>800</v>
      </c>
      <c r="F52" s="24">
        <v>0</v>
      </c>
      <c r="G52" s="25">
        <f t="shared" si="4"/>
        <v>3397.0276008492569</v>
      </c>
      <c r="H52" s="25">
        <f t="shared" si="5"/>
        <v>3397.0276008492569</v>
      </c>
    </row>
    <row r="53" spans="2:8" x14ac:dyDescent="0.25">
      <c r="B53" s="22" t="s">
        <v>78</v>
      </c>
      <c r="C53" s="23">
        <v>0.42462845010615713</v>
      </c>
      <c r="D53" s="24">
        <v>59400</v>
      </c>
      <c r="E53" s="24">
        <v>59400</v>
      </c>
      <c r="F53" s="24">
        <v>59400</v>
      </c>
      <c r="G53" s="25">
        <f t="shared" si="4"/>
        <v>25222.929936305733</v>
      </c>
      <c r="H53" s="25">
        <f t="shared" si="5"/>
        <v>25222.929936305733</v>
      </c>
    </row>
    <row r="54" spans="2:8" x14ac:dyDescent="0.25">
      <c r="B54" s="22" t="s">
        <v>79</v>
      </c>
      <c r="C54" s="23">
        <v>4.2462845010615711</v>
      </c>
      <c r="D54" s="24">
        <v>18000</v>
      </c>
      <c r="E54" s="24">
        <v>22000</v>
      </c>
      <c r="F54" s="24">
        <v>22000</v>
      </c>
      <c r="G54" s="25">
        <f t="shared" si="4"/>
        <v>76433.121019108279</v>
      </c>
      <c r="H54" s="25">
        <f t="shared" si="5"/>
        <v>93418.259023354563</v>
      </c>
    </row>
    <row r="55" spans="2:8" x14ac:dyDescent="0.25">
      <c r="B55" s="22"/>
      <c r="C55" s="24">
        <f>SUM(C42:C54)</f>
        <v>99.999999999999986</v>
      </c>
      <c r="D55" s="22"/>
      <c r="E55" s="22"/>
      <c r="F55" s="22"/>
      <c r="G55" s="26">
        <f>SUM(G42:G54)</f>
        <v>4725371.5498938421</v>
      </c>
      <c r="H55" s="26">
        <f>SUM(H42:H54)</f>
        <v>4374726.1146496814</v>
      </c>
    </row>
    <row r="56" spans="2:8" x14ac:dyDescent="0.25">
      <c r="B56" s="27" t="s">
        <v>61</v>
      </c>
      <c r="D56" s="28">
        <f>G55/C55</f>
        <v>47253.715498938429</v>
      </c>
      <c r="E56" s="28">
        <f>H55/C55</f>
        <v>43747.261146496821</v>
      </c>
    </row>
    <row r="57" spans="2:8" x14ac:dyDescent="0.25">
      <c r="B57" s="29" t="s">
        <v>62</v>
      </c>
      <c r="D57" s="30">
        <f>D56*0.03+D56</f>
        <v>48671.326963906584</v>
      </c>
      <c r="E57" s="30">
        <f>E56*0.03+E56</f>
        <v>45059.678980891724</v>
      </c>
    </row>
    <row r="58" spans="2:8" x14ac:dyDescent="0.25">
      <c r="B58" s="29" t="s">
        <v>63</v>
      </c>
      <c r="C58" s="22"/>
      <c r="D58" s="30">
        <f>D57*1.2</f>
        <v>58405.592356687899</v>
      </c>
      <c r="E58" s="30">
        <f>E57*1.2</f>
        <v>54071.61477707007</v>
      </c>
      <c r="H58" s="31">
        <v>46297</v>
      </c>
    </row>
    <row r="59" spans="2:8" x14ac:dyDescent="0.25">
      <c r="B59" s="29" t="s">
        <v>64</v>
      </c>
      <c r="D59" s="30">
        <f>D58*0.1+D58+3100</f>
        <v>67346.151592356691</v>
      </c>
      <c r="E59" s="30">
        <f>E58*0.1+E58+3100</f>
        <v>62578.776254777076</v>
      </c>
    </row>
    <row r="60" spans="2:8" ht="15.75" x14ac:dyDescent="0.25">
      <c r="B60" s="37" t="s">
        <v>80</v>
      </c>
      <c r="C60" s="38"/>
      <c r="D60" s="38"/>
      <c r="E60" s="38"/>
      <c r="F60" s="38"/>
      <c r="G60" s="38"/>
      <c r="H60" s="38"/>
    </row>
    <row r="61" spans="2:8" x14ac:dyDescent="0.25">
      <c r="B61" s="21" t="s">
        <v>47</v>
      </c>
      <c r="C61" s="21" t="s">
        <v>48</v>
      </c>
      <c r="D61" s="21" t="s">
        <v>49</v>
      </c>
      <c r="E61" s="21" t="s">
        <v>50</v>
      </c>
      <c r="F61" s="21" t="s">
        <v>51</v>
      </c>
      <c r="G61" s="21" t="s">
        <v>52</v>
      </c>
      <c r="H61" s="21" t="s">
        <v>53</v>
      </c>
    </row>
    <row r="62" spans="2:8" x14ac:dyDescent="0.25">
      <c r="B62" s="22" t="s">
        <v>75</v>
      </c>
      <c r="C62" s="23">
        <v>79.701609736945429</v>
      </c>
      <c r="D62" s="24">
        <v>46500</v>
      </c>
      <c r="E62" s="24">
        <v>42000</v>
      </c>
      <c r="F62" s="24">
        <v>42000</v>
      </c>
      <c r="G62" s="25">
        <f t="shared" ref="G62:G77" si="6">C62*D62</f>
        <v>3706124.8527679625</v>
      </c>
      <c r="H62" s="25">
        <f t="shared" ref="H62:H77" si="7">E62*C62</f>
        <v>3347467.6089517078</v>
      </c>
    </row>
    <row r="63" spans="2:8" x14ac:dyDescent="0.25">
      <c r="B63" s="22" t="s">
        <v>28</v>
      </c>
      <c r="C63" s="23">
        <v>0.15704750687082844</v>
      </c>
      <c r="D63" s="24">
        <v>363000</v>
      </c>
      <c r="E63" s="24">
        <v>384000</v>
      </c>
      <c r="F63" s="24">
        <v>384000</v>
      </c>
      <c r="G63" s="25">
        <f t="shared" si="6"/>
        <v>57008.244994110726</v>
      </c>
      <c r="H63" s="25">
        <f t="shared" si="7"/>
        <v>60306.242638398122</v>
      </c>
    </row>
    <row r="64" spans="2:8" x14ac:dyDescent="0.25">
      <c r="B64" s="22" t="s">
        <v>29</v>
      </c>
      <c r="C64" s="23">
        <v>3.9261876717707103</v>
      </c>
      <c r="D64" s="24">
        <v>800</v>
      </c>
      <c r="E64" s="24">
        <v>800</v>
      </c>
      <c r="F64" s="24">
        <v>0</v>
      </c>
      <c r="G64" s="25">
        <f t="shared" si="6"/>
        <v>3140.9501374165684</v>
      </c>
      <c r="H64" s="25">
        <f t="shared" si="7"/>
        <v>3140.9501374165684</v>
      </c>
    </row>
    <row r="65" spans="2:8" x14ac:dyDescent="0.25">
      <c r="B65" s="22" t="s">
        <v>76</v>
      </c>
      <c r="C65" s="23">
        <v>0.27483313702394974</v>
      </c>
      <c r="D65" s="24">
        <v>65000</v>
      </c>
      <c r="E65" s="24">
        <v>65000</v>
      </c>
      <c r="F65" s="24">
        <v>0</v>
      </c>
      <c r="G65" s="25">
        <f t="shared" si="6"/>
        <v>17864.153906556734</v>
      </c>
      <c r="H65" s="25">
        <f t="shared" si="7"/>
        <v>17864.153906556734</v>
      </c>
    </row>
    <row r="66" spans="2:8" x14ac:dyDescent="0.25">
      <c r="B66" s="22" t="s">
        <v>31</v>
      </c>
      <c r="C66" s="23">
        <v>0.11778563015312131</v>
      </c>
      <c r="D66" s="24">
        <v>44500</v>
      </c>
      <c r="E66" s="24">
        <v>33600</v>
      </c>
      <c r="F66" s="24">
        <v>33600</v>
      </c>
      <c r="G66" s="25">
        <f t="shared" si="6"/>
        <v>5241.4605418138981</v>
      </c>
      <c r="H66" s="25">
        <f t="shared" si="7"/>
        <v>3957.5971731448758</v>
      </c>
    </row>
    <row r="67" spans="2:8" x14ac:dyDescent="0.25">
      <c r="B67" s="22" t="s">
        <v>81</v>
      </c>
      <c r="C67" s="32">
        <v>2.3557126030624262</v>
      </c>
      <c r="D67" s="24">
        <v>3300</v>
      </c>
      <c r="E67" s="24">
        <v>3300</v>
      </c>
      <c r="F67" s="24">
        <v>3300</v>
      </c>
      <c r="G67" s="25">
        <f t="shared" si="6"/>
        <v>7773.8515901060064</v>
      </c>
      <c r="H67" s="25">
        <f t="shared" si="7"/>
        <v>7773.8515901060064</v>
      </c>
    </row>
    <row r="68" spans="2:8" x14ac:dyDescent="0.25">
      <c r="B68" s="22" t="s">
        <v>82</v>
      </c>
      <c r="C68" s="33">
        <v>1.1778563015312131</v>
      </c>
      <c r="D68" s="24">
        <v>38792</v>
      </c>
      <c r="E68" s="24">
        <v>37157</v>
      </c>
      <c r="F68" s="24">
        <v>0</v>
      </c>
      <c r="G68" s="25">
        <f t="shared" si="6"/>
        <v>45691.401648998821</v>
      </c>
      <c r="H68" s="25">
        <f t="shared" si="7"/>
        <v>43765.606595995283</v>
      </c>
    </row>
    <row r="69" spans="2:8" x14ac:dyDescent="0.25">
      <c r="B69" s="22" t="s">
        <v>32</v>
      </c>
      <c r="C69" s="23">
        <v>0.39261876717707106</v>
      </c>
      <c r="D69" s="24">
        <v>593000</v>
      </c>
      <c r="E69" s="24">
        <v>612000</v>
      </c>
      <c r="F69" s="24">
        <v>612000</v>
      </c>
      <c r="G69" s="25">
        <f t="shared" si="6"/>
        <v>232822.92893600313</v>
      </c>
      <c r="H69" s="25">
        <f t="shared" si="7"/>
        <v>240282.68551236749</v>
      </c>
    </row>
    <row r="70" spans="2:8" x14ac:dyDescent="0.25">
      <c r="B70" s="22" t="s">
        <v>33</v>
      </c>
      <c r="C70" s="23">
        <v>0.19630938358853553</v>
      </c>
      <c r="D70" s="24">
        <v>580000</v>
      </c>
      <c r="E70" s="24">
        <v>580000</v>
      </c>
      <c r="F70" s="24">
        <v>580000</v>
      </c>
      <c r="G70" s="25">
        <f t="shared" si="6"/>
        <v>113859.4424813506</v>
      </c>
      <c r="H70" s="25">
        <f t="shared" si="7"/>
        <v>113859.4424813506</v>
      </c>
    </row>
    <row r="71" spans="2:8" x14ac:dyDescent="0.25">
      <c r="B71" s="22" t="s">
        <v>77</v>
      </c>
      <c r="C71" s="23">
        <v>0.19630938358853553</v>
      </c>
      <c r="D71" s="24">
        <v>29400</v>
      </c>
      <c r="E71" s="24">
        <v>29400</v>
      </c>
      <c r="F71" s="24">
        <v>29400</v>
      </c>
      <c r="G71" s="25">
        <f t="shared" si="6"/>
        <v>5771.4958775029445</v>
      </c>
      <c r="H71" s="25">
        <f t="shared" si="7"/>
        <v>5771.4958775029445</v>
      </c>
    </row>
    <row r="72" spans="2:8" x14ac:dyDescent="0.25">
      <c r="B72" s="22" t="s">
        <v>28</v>
      </c>
      <c r="C72" s="23">
        <v>0.15704750687082844</v>
      </c>
      <c r="D72" s="24">
        <v>363000</v>
      </c>
      <c r="E72" s="24">
        <v>384000</v>
      </c>
      <c r="F72" s="24">
        <v>384000</v>
      </c>
      <c r="G72" s="25">
        <f t="shared" si="6"/>
        <v>57008.244994110726</v>
      </c>
      <c r="H72" s="25">
        <f t="shared" si="7"/>
        <v>60306.242638398122</v>
      </c>
    </row>
    <row r="73" spans="2:8" x14ac:dyDescent="0.25">
      <c r="B73" s="22" t="s">
        <v>35</v>
      </c>
      <c r="C73" s="23">
        <v>0.23557126030624262</v>
      </c>
      <c r="D73" s="24">
        <v>406000</v>
      </c>
      <c r="E73" s="24">
        <v>406000</v>
      </c>
      <c r="F73" s="24">
        <v>0</v>
      </c>
      <c r="G73" s="25">
        <f t="shared" si="6"/>
        <v>95641.9316843345</v>
      </c>
      <c r="H73" s="25">
        <f t="shared" si="7"/>
        <v>95641.9316843345</v>
      </c>
    </row>
    <row r="74" spans="2:8" x14ac:dyDescent="0.25">
      <c r="B74" s="22" t="s">
        <v>83</v>
      </c>
      <c r="C74" s="23">
        <v>6.0855908912446006</v>
      </c>
      <c r="D74" s="24">
        <v>60048</v>
      </c>
      <c r="E74" s="24">
        <v>61368</v>
      </c>
      <c r="F74" s="24">
        <v>0</v>
      </c>
      <c r="G74" s="25">
        <f t="shared" si="6"/>
        <v>365427.56183745578</v>
      </c>
      <c r="H74" s="25">
        <f t="shared" si="7"/>
        <v>373460.54181389866</v>
      </c>
    </row>
    <row r="75" spans="2:8" x14ac:dyDescent="0.25">
      <c r="B75" s="22" t="s">
        <v>84</v>
      </c>
      <c r="C75" s="23">
        <v>0.51040439733019238</v>
      </c>
      <c r="D75" s="24">
        <v>9159.2000000000007</v>
      </c>
      <c r="E75" s="24">
        <v>9580.2000000000007</v>
      </c>
      <c r="F75" s="24">
        <v>0</v>
      </c>
      <c r="G75" s="25">
        <f t="shared" si="6"/>
        <v>4674.8959560266985</v>
      </c>
      <c r="H75" s="25">
        <f t="shared" si="7"/>
        <v>4889.7762073027097</v>
      </c>
    </row>
    <row r="76" spans="2:8" x14ac:dyDescent="0.25">
      <c r="B76" s="22" t="s">
        <v>78</v>
      </c>
      <c r="C76" s="23">
        <v>0.39261876717707106</v>
      </c>
      <c r="D76" s="24">
        <v>59400</v>
      </c>
      <c r="E76" s="24">
        <v>59400</v>
      </c>
      <c r="F76" s="24">
        <v>59400</v>
      </c>
      <c r="G76" s="25">
        <f t="shared" si="6"/>
        <v>23321.55477031802</v>
      </c>
      <c r="H76" s="25">
        <f t="shared" si="7"/>
        <v>23321.55477031802</v>
      </c>
    </row>
    <row r="77" spans="2:8" x14ac:dyDescent="0.25">
      <c r="B77" s="22" t="s">
        <v>29</v>
      </c>
      <c r="C77" s="23">
        <v>4.1224970553592453</v>
      </c>
      <c r="D77" s="24">
        <v>800</v>
      </c>
      <c r="E77" s="24">
        <v>800</v>
      </c>
      <c r="F77" s="24">
        <v>0</v>
      </c>
      <c r="G77" s="25">
        <f t="shared" si="6"/>
        <v>3297.9976442873963</v>
      </c>
      <c r="H77" s="25">
        <f t="shared" si="7"/>
        <v>3297.9976442873963</v>
      </c>
    </row>
    <row r="78" spans="2:8" x14ac:dyDescent="0.25">
      <c r="B78" s="22"/>
      <c r="C78" s="24">
        <f>SUM(C62:C77)</f>
        <v>100</v>
      </c>
      <c r="D78" s="22"/>
      <c r="E78" s="22"/>
      <c r="F78" s="22"/>
      <c r="G78" s="26">
        <f>SUM(G62:G77)</f>
        <v>4744670.9697683547</v>
      </c>
      <c r="H78" s="26">
        <f>SUM(H62:H77)</f>
        <v>4405107.6796230851</v>
      </c>
    </row>
    <row r="79" spans="2:8" x14ac:dyDescent="0.25">
      <c r="B79" s="27" t="s">
        <v>61</v>
      </c>
      <c r="D79" s="28">
        <f>G78/C78</f>
        <v>47446.709697683546</v>
      </c>
      <c r="E79" s="28">
        <f>H78/C78</f>
        <v>44051.076796230853</v>
      </c>
    </row>
    <row r="80" spans="2:8" x14ac:dyDescent="0.25">
      <c r="B80" s="29" t="s">
        <v>62</v>
      </c>
      <c r="D80" s="30">
        <f>D79*0.03+D79</f>
        <v>48870.110988614055</v>
      </c>
      <c r="E80" s="30">
        <f>E79*0.03+E79</f>
        <v>45372.609100117777</v>
      </c>
    </row>
    <row r="81" spans="2:8" x14ac:dyDescent="0.25">
      <c r="B81" s="29" t="s">
        <v>63</v>
      </c>
      <c r="C81" s="22"/>
      <c r="D81" s="30">
        <f>D80*1.2</f>
        <v>58644.133186336861</v>
      </c>
      <c r="E81" s="30">
        <f>E80*1.2</f>
        <v>54447.130920141331</v>
      </c>
      <c r="H81" s="31">
        <v>46297</v>
      </c>
    </row>
    <row r="82" spans="2:8" x14ac:dyDescent="0.25">
      <c r="B82" s="29" t="s">
        <v>64</v>
      </c>
      <c r="D82" s="30">
        <f>D81*0.1+D81+3100</f>
        <v>67608.546504970553</v>
      </c>
      <c r="E82" s="30">
        <f>E81*0.1+E81+3100</f>
        <v>62991.844012155467</v>
      </c>
    </row>
  </sheetData>
  <mergeCells count="2">
    <mergeCell ref="B40:H40"/>
    <mergeCell ref="B60:H6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43E6-95A9-4DE7-A631-715B3AC8087F}">
  <dimension ref="A1:G56"/>
  <sheetViews>
    <sheetView tabSelected="1" topLeftCell="A20" workbookViewId="0">
      <selection activeCell="A30" sqref="A30:XFD30"/>
    </sheetView>
  </sheetViews>
  <sheetFormatPr defaultRowHeight="15" x14ac:dyDescent="0.25"/>
  <cols>
    <col min="1" max="1" width="28.7109375" bestFit="1" customWidth="1"/>
    <col min="2" max="2" width="8.42578125" customWidth="1"/>
    <col min="3" max="3" width="11.85546875" bestFit="1" customWidth="1"/>
    <col min="4" max="4" width="12" bestFit="1" customWidth="1"/>
    <col min="5" max="5" width="10.5703125" bestFit="1" customWidth="1"/>
    <col min="6" max="6" width="13.85546875" bestFit="1" customWidth="1"/>
    <col min="7" max="7" width="14.7109375" bestFit="1" customWidth="1"/>
  </cols>
  <sheetData>
    <row r="1" spans="1:7" ht="15.75" x14ac:dyDescent="0.25">
      <c r="A1" s="37" t="s">
        <v>85</v>
      </c>
      <c r="B1" s="38"/>
      <c r="C1" s="38"/>
      <c r="D1" s="38"/>
      <c r="E1" s="38"/>
      <c r="F1" s="38"/>
      <c r="G1" s="38"/>
    </row>
    <row r="2" spans="1:7" x14ac:dyDescent="0.25">
      <c r="A2" s="21" t="s">
        <v>47</v>
      </c>
      <c r="B2" s="21" t="s">
        <v>48</v>
      </c>
      <c r="C2" s="21" t="s">
        <v>49</v>
      </c>
      <c r="D2" s="21" t="s">
        <v>50</v>
      </c>
      <c r="E2" s="21" t="s">
        <v>86</v>
      </c>
      <c r="F2" s="21" t="s">
        <v>52</v>
      </c>
      <c r="G2" s="21" t="s">
        <v>53</v>
      </c>
    </row>
    <row r="3" spans="1:7" x14ac:dyDescent="0.25">
      <c r="A3" s="22" t="s">
        <v>75</v>
      </c>
      <c r="B3" s="23">
        <v>66.260000000000005</v>
      </c>
      <c r="C3" s="24">
        <v>46500</v>
      </c>
      <c r="D3" s="24">
        <v>42000</v>
      </c>
      <c r="E3" s="24">
        <v>42000</v>
      </c>
      <c r="F3" s="25">
        <f t="shared" ref="F3:F15" si="0">B3*C3</f>
        <v>3081090.0000000005</v>
      </c>
      <c r="G3" s="25">
        <f t="shared" ref="G3:G15" si="1">D3*B3</f>
        <v>2782920</v>
      </c>
    </row>
    <row r="4" spans="1:7" x14ac:dyDescent="0.25">
      <c r="A4" s="22" t="s">
        <v>87</v>
      </c>
      <c r="B4" s="23">
        <v>0.22</v>
      </c>
      <c r="C4" s="24">
        <v>233250</v>
      </c>
      <c r="D4" s="24">
        <v>247800</v>
      </c>
      <c r="E4" s="24">
        <v>247800</v>
      </c>
      <c r="F4" s="25">
        <f t="shared" si="0"/>
        <v>51315</v>
      </c>
      <c r="G4" s="25">
        <f t="shared" si="1"/>
        <v>54516</v>
      </c>
    </row>
    <row r="5" spans="1:7" x14ac:dyDescent="0.25">
      <c r="A5" s="22" t="s">
        <v>88</v>
      </c>
      <c r="B5" s="23">
        <v>0.13</v>
      </c>
      <c r="C5" s="24">
        <v>239000</v>
      </c>
      <c r="D5" s="24">
        <v>279000</v>
      </c>
      <c r="E5" s="24">
        <v>279000</v>
      </c>
      <c r="F5" s="25">
        <f t="shared" si="0"/>
        <v>31070</v>
      </c>
      <c r="G5" s="25">
        <f t="shared" si="1"/>
        <v>36270</v>
      </c>
    </row>
    <row r="6" spans="1:7" x14ac:dyDescent="0.25">
      <c r="A6" s="22" t="s">
        <v>89</v>
      </c>
      <c r="B6" s="23">
        <v>2.41</v>
      </c>
      <c r="C6" s="24">
        <v>151000</v>
      </c>
      <c r="D6" s="24">
        <v>151000</v>
      </c>
      <c r="E6" s="24">
        <v>151000</v>
      </c>
      <c r="F6" s="25">
        <f t="shared" si="0"/>
        <v>363910</v>
      </c>
      <c r="G6" s="25">
        <f t="shared" si="1"/>
        <v>363910</v>
      </c>
    </row>
    <row r="7" spans="1:7" x14ac:dyDescent="0.25">
      <c r="A7" s="22" t="s">
        <v>90</v>
      </c>
      <c r="B7" s="23">
        <v>0.66</v>
      </c>
      <c r="C7" s="24">
        <v>53000</v>
      </c>
      <c r="D7" s="24">
        <v>53000</v>
      </c>
      <c r="E7" s="24">
        <v>0</v>
      </c>
      <c r="F7" s="25">
        <f t="shared" si="0"/>
        <v>34980</v>
      </c>
      <c r="G7" s="25">
        <f t="shared" si="1"/>
        <v>34980</v>
      </c>
    </row>
    <row r="8" spans="1:7" x14ac:dyDescent="0.25">
      <c r="A8" s="22" t="s">
        <v>91</v>
      </c>
      <c r="B8" s="23">
        <v>5.25</v>
      </c>
      <c r="C8" s="24">
        <v>20500</v>
      </c>
      <c r="D8" s="24">
        <v>29000</v>
      </c>
      <c r="E8" s="24">
        <v>29000</v>
      </c>
      <c r="F8" s="25">
        <f t="shared" si="0"/>
        <v>107625</v>
      </c>
      <c r="G8" s="25">
        <f t="shared" si="1"/>
        <v>152250</v>
      </c>
    </row>
    <row r="9" spans="1:7" x14ac:dyDescent="0.25">
      <c r="A9" s="22" t="s">
        <v>33</v>
      </c>
      <c r="B9" s="23">
        <v>0.22</v>
      </c>
      <c r="C9" s="24">
        <v>580000</v>
      </c>
      <c r="D9" s="24">
        <v>580000</v>
      </c>
      <c r="E9" s="24">
        <v>580000</v>
      </c>
      <c r="F9" s="25">
        <f t="shared" si="0"/>
        <v>127600</v>
      </c>
      <c r="G9" s="25">
        <f t="shared" si="1"/>
        <v>127600</v>
      </c>
    </row>
    <row r="10" spans="1:7" x14ac:dyDescent="0.25">
      <c r="A10" s="22" t="s">
        <v>29</v>
      </c>
      <c r="B10" s="23">
        <v>6.65</v>
      </c>
      <c r="C10" s="24">
        <v>800</v>
      </c>
      <c r="D10" s="24">
        <v>800</v>
      </c>
      <c r="E10" s="24">
        <v>0</v>
      </c>
      <c r="F10" s="25">
        <f t="shared" si="0"/>
        <v>5320</v>
      </c>
      <c r="G10" s="25">
        <f t="shared" si="1"/>
        <v>5320</v>
      </c>
    </row>
    <row r="11" spans="1:7" x14ac:dyDescent="0.25">
      <c r="A11" s="22" t="s">
        <v>92</v>
      </c>
      <c r="B11" s="23">
        <v>3.33</v>
      </c>
      <c r="C11" s="24">
        <v>84909.090909090912</v>
      </c>
      <c r="D11" s="24">
        <v>81181.818181818177</v>
      </c>
      <c r="E11" s="24">
        <v>81181.818181818177</v>
      </c>
      <c r="F11" s="25">
        <f t="shared" si="0"/>
        <v>282747.27272727276</v>
      </c>
      <c r="G11" s="25">
        <f t="shared" si="1"/>
        <v>270335.45454545453</v>
      </c>
    </row>
    <row r="12" spans="1:7" x14ac:dyDescent="0.25">
      <c r="A12" s="22" t="s">
        <v>87</v>
      </c>
      <c r="B12" s="23">
        <v>0.44</v>
      </c>
      <c r="C12" s="24">
        <v>233250</v>
      </c>
      <c r="D12" s="24">
        <v>247800</v>
      </c>
      <c r="E12" s="24">
        <v>247800</v>
      </c>
      <c r="F12" s="25">
        <f t="shared" si="0"/>
        <v>102630</v>
      </c>
      <c r="G12" s="25">
        <f t="shared" si="1"/>
        <v>109032</v>
      </c>
    </row>
    <row r="13" spans="1:7" x14ac:dyDescent="0.25">
      <c r="A13" s="22" t="s">
        <v>71</v>
      </c>
      <c r="B13" s="23">
        <v>0.31</v>
      </c>
      <c r="C13" s="24">
        <v>450000</v>
      </c>
      <c r="D13" s="24">
        <v>450000</v>
      </c>
      <c r="E13" s="24">
        <v>454000</v>
      </c>
      <c r="F13" s="25">
        <f t="shared" si="0"/>
        <v>139500</v>
      </c>
      <c r="G13" s="25">
        <f t="shared" si="1"/>
        <v>139500</v>
      </c>
    </row>
    <row r="14" spans="1:7" x14ac:dyDescent="0.25">
      <c r="A14" s="22" t="s">
        <v>93</v>
      </c>
      <c r="B14" s="23">
        <v>13.83</v>
      </c>
      <c r="C14" s="24">
        <v>40000</v>
      </c>
      <c r="D14" s="24">
        <v>40000</v>
      </c>
      <c r="E14" s="24">
        <v>0</v>
      </c>
      <c r="F14" s="25">
        <f t="shared" si="0"/>
        <v>553200</v>
      </c>
      <c r="G14" s="25">
        <f t="shared" si="1"/>
        <v>553200</v>
      </c>
    </row>
    <row r="15" spans="1:7" x14ac:dyDescent="0.25">
      <c r="A15" s="22" t="s">
        <v>94</v>
      </c>
      <c r="B15" s="23">
        <v>0.31</v>
      </c>
      <c r="C15" s="24">
        <v>607000</v>
      </c>
      <c r="D15" s="24">
        <v>715000</v>
      </c>
      <c r="E15" s="24">
        <v>715000</v>
      </c>
      <c r="F15" s="25">
        <f t="shared" si="0"/>
        <v>188170</v>
      </c>
      <c r="G15" s="25">
        <f t="shared" si="1"/>
        <v>221650</v>
      </c>
    </row>
    <row r="16" spans="1:7" x14ac:dyDescent="0.25">
      <c r="A16" s="22"/>
      <c r="B16" s="24">
        <f>SUM(B3:B15)</f>
        <v>100.02</v>
      </c>
      <c r="C16" s="22"/>
      <c r="D16" s="22"/>
      <c r="E16" s="22"/>
      <c r="F16" s="26">
        <f>SUM(F3:F15)</f>
        <v>5069157.2727272734</v>
      </c>
      <c r="G16" s="26">
        <f>SUM(G3:G15)</f>
        <v>4851483.4545454551</v>
      </c>
    </row>
    <row r="17" spans="1:7" x14ac:dyDescent="0.25">
      <c r="A17" s="27" t="s">
        <v>61</v>
      </c>
      <c r="C17" s="28">
        <f>F16/B16</f>
        <v>50681.43643998474</v>
      </c>
      <c r="D17" s="28">
        <f>G16/B16</f>
        <v>48505.133518750801</v>
      </c>
    </row>
    <row r="18" spans="1:7" x14ac:dyDescent="0.25">
      <c r="A18" s="29" t="s">
        <v>62</v>
      </c>
      <c r="C18" s="30">
        <f>C17*0.03+C17</f>
        <v>52201.879533184285</v>
      </c>
      <c r="D18" s="30">
        <f>D17*0.03+D17</f>
        <v>49960.287524313324</v>
      </c>
    </row>
    <row r="19" spans="1:7" x14ac:dyDescent="0.25">
      <c r="A19" s="29" t="s">
        <v>63</v>
      </c>
      <c r="B19" s="22"/>
      <c r="C19" s="30">
        <f>C18*1.2</f>
        <v>62642.255439821136</v>
      </c>
      <c r="D19" s="30">
        <f>D18*1.2</f>
        <v>59952.345029175987</v>
      </c>
      <c r="G19" s="31">
        <v>46297</v>
      </c>
    </row>
    <row r="20" spans="1:7" x14ac:dyDescent="0.25">
      <c r="A20" s="29" t="s">
        <v>64</v>
      </c>
      <c r="C20" s="30">
        <f>C19*0.1+C19+3100</f>
        <v>72006.480983803252</v>
      </c>
      <c r="D20" s="30">
        <f>D19*0.1+D19+3100</f>
        <v>69047.579532093587</v>
      </c>
    </row>
    <row r="21" spans="1:7" ht="15.75" x14ac:dyDescent="0.25">
      <c r="A21" s="37" t="s">
        <v>95</v>
      </c>
      <c r="B21" s="38"/>
      <c r="C21" s="38"/>
      <c r="D21" s="38"/>
      <c r="E21" s="38"/>
      <c r="F21" s="38"/>
      <c r="G21" s="38"/>
    </row>
    <row r="22" spans="1:7" x14ac:dyDescent="0.25">
      <c r="A22" s="21" t="s">
        <v>47</v>
      </c>
      <c r="B22" s="21" t="s">
        <v>48</v>
      </c>
      <c r="C22" s="21" t="s">
        <v>49</v>
      </c>
      <c r="D22" s="21" t="s">
        <v>50</v>
      </c>
      <c r="E22" s="21" t="s">
        <v>86</v>
      </c>
      <c r="F22" s="21" t="s">
        <v>52</v>
      </c>
      <c r="G22" s="21" t="s">
        <v>53</v>
      </c>
    </row>
    <row r="23" spans="1:7" x14ac:dyDescent="0.25">
      <c r="A23" s="22" t="s">
        <v>29</v>
      </c>
      <c r="B23" s="23">
        <v>70</v>
      </c>
      <c r="C23" s="24">
        <f>VLOOKUP(A23,[1]Sheet1!$B:$E,2,0)</f>
        <v>800</v>
      </c>
      <c r="D23" s="24">
        <f>VLOOKUP(A23,[1]Sheet1!$B:$E,3,0)</f>
        <v>800</v>
      </c>
      <c r="E23" s="24">
        <f>VLOOKUP(A23,[1]Sheet1!$B:$E,4,0)</f>
        <v>0</v>
      </c>
      <c r="F23" s="25">
        <f t="shared" ref="F23:F24" si="2">B23*C23</f>
        <v>56000</v>
      </c>
      <c r="G23" s="25">
        <f t="shared" ref="G23:G24" si="3">D23*B23</f>
        <v>56000</v>
      </c>
    </row>
    <row r="24" spans="1:7" x14ac:dyDescent="0.25">
      <c r="A24" s="22" t="s">
        <v>96</v>
      </c>
      <c r="B24" s="23">
        <v>30</v>
      </c>
      <c r="C24" s="24">
        <f>VLOOKUP(A24,[1]Sheet1!$B:$E,2,0)</f>
        <v>30700</v>
      </c>
      <c r="D24" s="24">
        <f>VLOOKUP(A24,[1]Sheet1!$B:$E,3,0)</f>
        <v>37400</v>
      </c>
      <c r="E24" s="24">
        <f>VLOOKUP(A24,[1]Sheet1!$B:$E,4,0)</f>
        <v>37400</v>
      </c>
      <c r="F24" s="25">
        <f t="shared" si="2"/>
        <v>921000</v>
      </c>
      <c r="G24" s="25">
        <f t="shared" si="3"/>
        <v>1122000</v>
      </c>
    </row>
    <row r="25" spans="1:7" x14ac:dyDescent="0.25">
      <c r="A25" s="22"/>
      <c r="B25" s="24">
        <f>SUM(B23:B24)</f>
        <v>100</v>
      </c>
      <c r="C25" s="22"/>
      <c r="D25" s="22"/>
      <c r="E25" s="22"/>
      <c r="F25" s="24">
        <f t="shared" ref="F25:G25" si="4">SUM(F23:F24)</f>
        <v>977000</v>
      </c>
      <c r="G25" s="24">
        <f t="shared" si="4"/>
        <v>1178000</v>
      </c>
    </row>
    <row r="26" spans="1:7" x14ac:dyDescent="0.25">
      <c r="A26" s="27" t="s">
        <v>61</v>
      </c>
      <c r="C26" s="28">
        <f>F25/B25</f>
        <v>9770</v>
      </c>
      <c r="D26" s="28">
        <f>G25/B25</f>
        <v>11780</v>
      </c>
    </row>
    <row r="27" spans="1:7" x14ac:dyDescent="0.25">
      <c r="A27" s="29" t="s">
        <v>62</v>
      </c>
      <c r="C27" s="30">
        <f>C26*0.03+C26</f>
        <v>10063.1</v>
      </c>
      <c r="D27" s="30">
        <f>D26*0.03+D26</f>
        <v>12133.4</v>
      </c>
    </row>
    <row r="28" spans="1:7" x14ac:dyDescent="0.25">
      <c r="A28" s="29" t="s">
        <v>63</v>
      </c>
      <c r="B28" s="22"/>
      <c r="C28" s="30">
        <f>C27*1.2</f>
        <v>12075.72</v>
      </c>
      <c r="D28" s="30">
        <f>D27*1.2</f>
        <v>14560.08</v>
      </c>
      <c r="G28" s="31">
        <v>46297</v>
      </c>
    </row>
    <row r="29" spans="1:7" x14ac:dyDescent="0.25">
      <c r="A29" s="29" t="s">
        <v>64</v>
      </c>
      <c r="C29" s="30">
        <f>C28*0.1+C28+3100</f>
        <v>16383.291999999999</v>
      </c>
      <c r="D29" s="30">
        <f>D28*0.1+D28+3100</f>
        <v>19116.088</v>
      </c>
    </row>
    <row r="30" spans="1:7" ht="15.75" x14ac:dyDescent="0.25">
      <c r="A30" s="37" t="s">
        <v>97</v>
      </c>
      <c r="B30" s="38"/>
      <c r="C30" s="38"/>
      <c r="D30" s="38"/>
      <c r="E30" s="38"/>
      <c r="F30" s="38"/>
      <c r="G30" s="38"/>
    </row>
    <row r="31" spans="1:7" x14ac:dyDescent="0.25">
      <c r="A31" s="21" t="s">
        <v>47</v>
      </c>
      <c r="B31" s="21" t="s">
        <v>48</v>
      </c>
      <c r="C31" s="21" t="s">
        <v>49</v>
      </c>
      <c r="D31" s="21" t="s">
        <v>50</v>
      </c>
      <c r="E31" s="21" t="s">
        <v>86</v>
      </c>
      <c r="F31" s="21" t="s">
        <v>52</v>
      </c>
      <c r="G31" s="21" t="s">
        <v>53</v>
      </c>
    </row>
    <row r="32" spans="1:7" x14ac:dyDescent="0.25">
      <c r="A32" s="22" t="s">
        <v>98</v>
      </c>
      <c r="B32" s="23">
        <v>45.25</v>
      </c>
      <c r="C32" s="24">
        <v>49000</v>
      </c>
      <c r="D32" s="24">
        <v>49000</v>
      </c>
      <c r="E32" s="24">
        <v>47500</v>
      </c>
      <c r="F32" s="25">
        <f t="shared" ref="F32:F43" si="5">B32*C32</f>
        <v>2217250</v>
      </c>
      <c r="G32" s="25">
        <f t="shared" ref="G32:G43" si="6">D32*B32</f>
        <v>2217250</v>
      </c>
    </row>
    <row r="33" spans="1:7" x14ac:dyDescent="0.25">
      <c r="A33" s="22" t="s">
        <v>7</v>
      </c>
      <c r="B33" s="23">
        <v>22.62</v>
      </c>
      <c r="C33" s="24">
        <v>20960</v>
      </c>
      <c r="D33" s="24">
        <v>22900</v>
      </c>
      <c r="E33" s="24">
        <v>22900</v>
      </c>
      <c r="F33" s="25">
        <f t="shared" si="5"/>
        <v>474115.2</v>
      </c>
      <c r="G33" s="25">
        <f t="shared" si="6"/>
        <v>517998</v>
      </c>
    </row>
    <row r="34" spans="1:7" x14ac:dyDescent="0.25">
      <c r="A34" s="22" t="s">
        <v>99</v>
      </c>
      <c r="B34" s="23">
        <v>22.62</v>
      </c>
      <c r="C34" s="24">
        <v>34000</v>
      </c>
      <c r="D34" s="24">
        <v>37000</v>
      </c>
      <c r="E34" s="24">
        <v>37000</v>
      </c>
      <c r="F34" s="25">
        <f t="shared" si="5"/>
        <v>769080</v>
      </c>
      <c r="G34" s="25">
        <f t="shared" si="6"/>
        <v>836940</v>
      </c>
    </row>
    <row r="35" spans="1:7" x14ac:dyDescent="0.25">
      <c r="A35" s="22" t="s">
        <v>89</v>
      </c>
      <c r="B35" s="23">
        <v>2.94</v>
      </c>
      <c r="C35" s="24">
        <v>151000</v>
      </c>
      <c r="D35" s="24">
        <v>151000</v>
      </c>
      <c r="E35" s="24">
        <v>151000</v>
      </c>
      <c r="F35" s="25">
        <f t="shared" si="5"/>
        <v>443940</v>
      </c>
      <c r="G35" s="25">
        <f t="shared" si="6"/>
        <v>443940</v>
      </c>
    </row>
    <row r="36" spans="1:7" x14ac:dyDescent="0.25">
      <c r="A36" s="22" t="s">
        <v>100</v>
      </c>
      <c r="B36" s="23">
        <v>2.4900000000000002</v>
      </c>
      <c r="C36" s="24">
        <v>44392</v>
      </c>
      <c r="D36" s="24">
        <v>49640</v>
      </c>
      <c r="E36" s="24">
        <v>0</v>
      </c>
      <c r="F36" s="25">
        <f t="shared" si="5"/>
        <v>110536.08000000002</v>
      </c>
      <c r="G36" s="25">
        <f t="shared" si="6"/>
        <v>123603.6</v>
      </c>
    </row>
    <row r="37" spans="1:7" x14ac:dyDescent="0.25">
      <c r="A37" s="22" t="s">
        <v>101</v>
      </c>
      <c r="B37" s="23">
        <v>1.36</v>
      </c>
      <c r="C37" s="24">
        <v>160040</v>
      </c>
      <c r="D37" s="24">
        <v>162280</v>
      </c>
      <c r="E37" s="24">
        <v>0</v>
      </c>
      <c r="F37" s="25">
        <f t="shared" si="5"/>
        <v>217654.40000000002</v>
      </c>
      <c r="G37" s="25">
        <f t="shared" si="6"/>
        <v>220700.80000000002</v>
      </c>
    </row>
    <row r="38" spans="1:7" x14ac:dyDescent="0.25">
      <c r="A38" s="22" t="s">
        <v>102</v>
      </c>
      <c r="B38" s="23">
        <v>0.68</v>
      </c>
      <c r="C38" s="24">
        <v>67500</v>
      </c>
      <c r="D38" s="24">
        <v>67500</v>
      </c>
      <c r="E38" s="24">
        <v>66000</v>
      </c>
      <c r="F38" s="25">
        <f t="shared" si="5"/>
        <v>45900</v>
      </c>
      <c r="G38" s="25">
        <f t="shared" si="6"/>
        <v>45900</v>
      </c>
    </row>
    <row r="39" spans="1:7" x14ac:dyDescent="0.25">
      <c r="A39" s="22" t="s">
        <v>103</v>
      </c>
      <c r="B39" s="23">
        <v>0.45</v>
      </c>
      <c r="C39" s="24">
        <v>225000</v>
      </c>
      <c r="D39" s="24">
        <v>225000</v>
      </c>
      <c r="E39" s="24">
        <v>185000</v>
      </c>
      <c r="F39" s="25">
        <f t="shared" si="5"/>
        <v>101250</v>
      </c>
      <c r="G39" s="25">
        <f t="shared" si="6"/>
        <v>101250</v>
      </c>
    </row>
    <row r="40" spans="1:7" x14ac:dyDescent="0.25">
      <c r="A40" s="22" t="s">
        <v>104</v>
      </c>
      <c r="B40" s="23">
        <v>0.9</v>
      </c>
      <c r="C40" s="24">
        <v>525000</v>
      </c>
      <c r="D40" s="24">
        <v>525000</v>
      </c>
      <c r="E40" s="24">
        <v>525000</v>
      </c>
      <c r="F40" s="25">
        <f t="shared" si="5"/>
        <v>472500</v>
      </c>
      <c r="G40" s="25">
        <f t="shared" si="6"/>
        <v>472500</v>
      </c>
    </row>
    <row r="41" spans="1:7" x14ac:dyDescent="0.25">
      <c r="A41" s="22" t="s">
        <v>105</v>
      </c>
      <c r="B41" s="23">
        <v>0.23</v>
      </c>
      <c r="C41" s="24">
        <v>565000</v>
      </c>
      <c r="D41" s="24">
        <v>565000</v>
      </c>
      <c r="E41" s="24">
        <v>0</v>
      </c>
      <c r="F41" s="25">
        <f t="shared" si="5"/>
        <v>129950</v>
      </c>
      <c r="G41" s="25">
        <f t="shared" si="6"/>
        <v>129950</v>
      </c>
    </row>
    <row r="42" spans="1:7" x14ac:dyDescent="0.25">
      <c r="A42" s="22" t="s">
        <v>60</v>
      </c>
      <c r="B42" s="23">
        <v>0.23</v>
      </c>
      <c r="C42" s="24">
        <v>55240</v>
      </c>
      <c r="D42" s="24">
        <v>57480</v>
      </c>
      <c r="E42" s="24">
        <v>57480</v>
      </c>
      <c r="F42" s="25">
        <f t="shared" si="5"/>
        <v>12705.2</v>
      </c>
      <c r="G42" s="25">
        <f t="shared" si="6"/>
        <v>13220.400000000001</v>
      </c>
    </row>
    <row r="43" spans="1:7" x14ac:dyDescent="0.25">
      <c r="A43" s="22" t="s">
        <v>106</v>
      </c>
      <c r="B43" s="23">
        <v>0.23</v>
      </c>
      <c r="C43" s="24">
        <v>75000</v>
      </c>
      <c r="D43" s="24">
        <v>75000</v>
      </c>
      <c r="E43" s="24">
        <v>86000</v>
      </c>
      <c r="F43" s="25">
        <f t="shared" si="5"/>
        <v>17250</v>
      </c>
      <c r="G43" s="25">
        <f t="shared" si="6"/>
        <v>17250</v>
      </c>
    </row>
    <row r="44" spans="1:7" x14ac:dyDescent="0.25">
      <c r="A44" s="22"/>
      <c r="B44" s="24">
        <f>SUM(B32:B43)</f>
        <v>100.00000000000003</v>
      </c>
      <c r="C44" s="22"/>
      <c r="D44" s="22"/>
      <c r="E44" s="22"/>
      <c r="F44" s="26">
        <f>SUM(F32:F43)</f>
        <v>5012130.8800000008</v>
      </c>
      <c r="G44" s="26">
        <f>SUM(G32:G43)</f>
        <v>5140502.8000000007</v>
      </c>
    </row>
    <row r="45" spans="1:7" x14ac:dyDescent="0.25">
      <c r="A45" s="27" t="s">
        <v>61</v>
      </c>
      <c r="C45" s="28">
        <f>F44/B44</f>
        <v>50121.308799999992</v>
      </c>
      <c r="D45" s="28">
        <f>G44/B44</f>
        <v>51405.027999999991</v>
      </c>
    </row>
    <row r="46" spans="1:7" x14ac:dyDescent="0.25">
      <c r="A46" s="29" t="s">
        <v>62</v>
      </c>
      <c r="C46" s="30">
        <f>C45*0.03+C45</f>
        <v>51624.948063999989</v>
      </c>
      <c r="D46" s="30">
        <f>D45*0.03+D45</f>
        <v>52947.178839999993</v>
      </c>
    </row>
    <row r="47" spans="1:7" x14ac:dyDescent="0.25">
      <c r="A47" s="29" t="s">
        <v>63</v>
      </c>
      <c r="B47" s="22"/>
      <c r="C47" s="30">
        <f>C46*1.2</f>
        <v>61949.937676799986</v>
      </c>
      <c r="D47" s="30">
        <f>D46*1.2</f>
        <v>63536.614607999989</v>
      </c>
      <c r="G47" s="31">
        <v>46297</v>
      </c>
    </row>
    <row r="48" spans="1:7" x14ac:dyDescent="0.25">
      <c r="A48" s="29" t="s">
        <v>64</v>
      </c>
      <c r="C48" s="30">
        <f>C47*0.1+C47+3100</f>
        <v>71244.931444479982</v>
      </c>
      <c r="D48" s="30">
        <f>D47*0.1+D47+3100</f>
        <v>72990.276068799983</v>
      </c>
    </row>
    <row r="49" spans="1:7" ht="15.75" x14ac:dyDescent="0.25">
      <c r="A49" s="37" t="s">
        <v>107</v>
      </c>
      <c r="B49" s="38"/>
      <c r="C49" s="38"/>
      <c r="D49" s="38"/>
      <c r="E49" s="38"/>
      <c r="F49" s="38"/>
      <c r="G49" s="38"/>
    </row>
    <row r="50" spans="1:7" x14ac:dyDescent="0.25">
      <c r="A50" s="21" t="s">
        <v>47</v>
      </c>
      <c r="B50" s="21" t="s">
        <v>48</v>
      </c>
      <c r="C50" s="21" t="s">
        <v>49</v>
      </c>
      <c r="D50" s="21" t="s">
        <v>50</v>
      </c>
      <c r="E50" s="21" t="s">
        <v>86</v>
      </c>
      <c r="F50" s="21" t="s">
        <v>52</v>
      </c>
      <c r="G50" s="21" t="s">
        <v>53</v>
      </c>
    </row>
    <row r="51" spans="1:7" x14ac:dyDescent="0.25">
      <c r="A51" s="22" t="s">
        <v>99</v>
      </c>
      <c r="B51" s="23">
        <v>100</v>
      </c>
      <c r="C51" s="24">
        <f>VLOOKUP(A51,[1]Sheet1!$B:$E,2,0)</f>
        <v>34000</v>
      </c>
      <c r="D51" s="24">
        <f>VLOOKUP(A51,[1]Sheet1!$B:$E,3,0)</f>
        <v>37000</v>
      </c>
      <c r="E51" s="24">
        <f>VLOOKUP(A51,[1]Sheet1!$B:$E,4,0)</f>
        <v>37000</v>
      </c>
      <c r="F51" s="25">
        <f t="shared" ref="F51" si="7">B51*C51</f>
        <v>3400000</v>
      </c>
      <c r="G51" s="25">
        <f t="shared" ref="G51" si="8">D51*B51</f>
        <v>3700000</v>
      </c>
    </row>
    <row r="52" spans="1:7" x14ac:dyDescent="0.25">
      <c r="A52" s="22"/>
      <c r="B52" s="24">
        <f>SUM(B51:B51)</f>
        <v>100</v>
      </c>
      <c r="C52" s="22"/>
      <c r="D52" s="22"/>
      <c r="E52" s="22"/>
      <c r="F52" s="24">
        <f>SUM(F51:F51)</f>
        <v>3400000</v>
      </c>
      <c r="G52" s="24">
        <f>SUM(G51:G51)</f>
        <v>3700000</v>
      </c>
    </row>
    <row r="53" spans="1:7" x14ac:dyDescent="0.25">
      <c r="A53" s="27" t="s">
        <v>61</v>
      </c>
      <c r="C53" s="28">
        <f>F52/B52</f>
        <v>34000</v>
      </c>
      <c r="D53" s="28">
        <f>G52/B52</f>
        <v>37000</v>
      </c>
    </row>
    <row r="54" spans="1:7" x14ac:dyDescent="0.25">
      <c r="A54" s="29" t="s">
        <v>62</v>
      </c>
      <c r="C54" s="30">
        <f>C53*0.03+C53</f>
        <v>35020</v>
      </c>
      <c r="D54" s="30">
        <f>D53*0.03+D53</f>
        <v>38110</v>
      </c>
    </row>
    <row r="55" spans="1:7" x14ac:dyDescent="0.25">
      <c r="A55" s="29" t="s">
        <v>63</v>
      </c>
      <c r="B55" s="22"/>
      <c r="C55" s="30">
        <f>C54*1.2</f>
        <v>42024</v>
      </c>
      <c r="D55" s="30">
        <f>D54*1.2</f>
        <v>45732</v>
      </c>
      <c r="G55" s="31">
        <v>46297</v>
      </c>
    </row>
    <row r="56" spans="1:7" x14ac:dyDescent="0.25">
      <c r="A56" s="29" t="s">
        <v>64</v>
      </c>
      <c r="C56" s="30">
        <f>C55*0.1+C55+3100</f>
        <v>49326.400000000001</v>
      </c>
      <c r="D56" s="30">
        <f>D55*0.1+D55+3100</f>
        <v>53405.2</v>
      </c>
    </row>
  </sheetData>
  <mergeCells count="4">
    <mergeCell ref="A1:G1"/>
    <mergeCell ref="A21:G21"/>
    <mergeCell ref="A30:G30"/>
    <mergeCell ref="A49:G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3A96-270F-4739-BD90-2BB69C150ED5}">
  <dimension ref="A2:G59"/>
  <sheetViews>
    <sheetView topLeftCell="A9" workbookViewId="0">
      <selection activeCell="D13" sqref="D13"/>
    </sheetView>
  </sheetViews>
  <sheetFormatPr defaultRowHeight="15" x14ac:dyDescent="0.25"/>
  <cols>
    <col min="1" max="1" width="14.7109375" customWidth="1"/>
    <col min="2" max="2" width="14.42578125" customWidth="1"/>
    <col min="3" max="3" width="11.85546875" bestFit="1" customWidth="1"/>
    <col min="4" max="4" width="12" bestFit="1" customWidth="1"/>
    <col min="5" max="5" width="10.5703125" bestFit="1" customWidth="1"/>
    <col min="6" max="6" width="13.85546875" bestFit="1" customWidth="1"/>
    <col min="7" max="7" width="14.7109375" bestFit="1" customWidth="1"/>
  </cols>
  <sheetData>
    <row r="2" spans="2:5" x14ac:dyDescent="0.25">
      <c r="B2" s="1" t="s">
        <v>108</v>
      </c>
      <c r="C2" s="2" t="s">
        <v>1</v>
      </c>
      <c r="D2" s="5" t="s">
        <v>2</v>
      </c>
      <c r="E2" s="7">
        <v>100</v>
      </c>
    </row>
    <row r="3" spans="2:5" x14ac:dyDescent="0.25">
      <c r="B3" s="3" t="s">
        <v>110</v>
      </c>
      <c r="C3" s="5">
        <v>63.7</v>
      </c>
      <c r="D3" s="6">
        <f>C3/C$18</f>
        <v>0.20286624203821657</v>
      </c>
      <c r="E3" s="8">
        <f ca="1">D3*E$5</f>
        <v>20.286624203821656</v>
      </c>
    </row>
    <row r="4" spans="2:5" x14ac:dyDescent="0.25">
      <c r="B4" s="3" t="s">
        <v>111</v>
      </c>
      <c r="C4" s="5">
        <v>22.6</v>
      </c>
      <c r="D4" s="6">
        <f t="shared" ref="D4:D18" si="0">C4/C$18</f>
        <v>7.1974522292993628E-2</v>
      </c>
      <c r="E4" s="8">
        <f t="shared" ref="E4:E18" ca="1" si="1">D4*E$5</f>
        <v>7.1974522292993628</v>
      </c>
    </row>
    <row r="5" spans="2:5" x14ac:dyDescent="0.25">
      <c r="B5" s="3" t="s">
        <v>118</v>
      </c>
      <c r="C5" s="5">
        <v>22.6</v>
      </c>
      <c r="D5" s="6">
        <f t="shared" si="0"/>
        <v>7.1974522292993628E-2</v>
      </c>
      <c r="E5" s="8">
        <f t="shared" ca="1" si="1"/>
        <v>7.1974522292993628</v>
      </c>
    </row>
    <row r="6" spans="2:5" x14ac:dyDescent="0.25">
      <c r="B6" s="3" t="s">
        <v>119</v>
      </c>
      <c r="C6" s="5">
        <v>22.6</v>
      </c>
      <c r="D6" s="6">
        <f t="shared" si="0"/>
        <v>7.1974522292993628E-2</v>
      </c>
      <c r="E6" s="8">
        <f t="shared" ca="1" si="1"/>
        <v>7.1974522292993628</v>
      </c>
    </row>
    <row r="7" spans="2:5" x14ac:dyDescent="0.25">
      <c r="B7" s="3" t="s">
        <v>14</v>
      </c>
      <c r="C7" s="5">
        <v>16.2</v>
      </c>
      <c r="D7" s="6">
        <f t="shared" si="0"/>
        <v>5.1592356687898085E-2</v>
      </c>
      <c r="E7" s="8">
        <f t="shared" ca="1" si="1"/>
        <v>5.1592356687898082</v>
      </c>
    </row>
    <row r="8" spans="2:5" x14ac:dyDescent="0.25">
      <c r="B8" s="3" t="s">
        <v>3</v>
      </c>
      <c r="C8" s="5">
        <v>37</v>
      </c>
      <c r="D8" s="6">
        <f t="shared" si="0"/>
        <v>0.1178343949044586</v>
      </c>
      <c r="E8" s="8">
        <f t="shared" ca="1" si="1"/>
        <v>11.783439490445859</v>
      </c>
    </row>
    <row r="9" spans="2:5" x14ac:dyDescent="0.25">
      <c r="B9" s="3" t="s">
        <v>5</v>
      </c>
      <c r="C9" s="5">
        <v>16.7</v>
      </c>
      <c r="D9" s="6">
        <f t="shared" si="0"/>
        <v>5.3184713375796173E-2</v>
      </c>
      <c r="E9" s="8">
        <f t="shared" ca="1" si="1"/>
        <v>5.3184713375796173</v>
      </c>
    </row>
    <row r="10" spans="2:5" x14ac:dyDescent="0.25">
      <c r="B10" s="3" t="s">
        <v>65</v>
      </c>
      <c r="C10" s="5">
        <v>71.5</v>
      </c>
      <c r="D10" s="6">
        <f t="shared" si="0"/>
        <v>0.22770700636942676</v>
      </c>
      <c r="E10" s="8">
        <f t="shared" ca="1" si="1"/>
        <v>22.770700636942674</v>
      </c>
    </row>
    <row r="11" spans="2:5" x14ac:dyDescent="0.25">
      <c r="B11" s="3" t="s">
        <v>15</v>
      </c>
      <c r="C11" s="5">
        <v>3.5</v>
      </c>
      <c r="D11" s="6">
        <f t="shared" si="0"/>
        <v>1.1146496815286623E-2</v>
      </c>
      <c r="E11" s="8">
        <f t="shared" ca="1" si="1"/>
        <v>1.1146496815286624</v>
      </c>
    </row>
    <row r="12" spans="2:5" x14ac:dyDescent="0.25">
      <c r="B12" s="3" t="s">
        <v>7</v>
      </c>
      <c r="C12" s="5">
        <v>16.5</v>
      </c>
      <c r="D12" s="6">
        <f t="shared" si="0"/>
        <v>5.2547770700636945E-2</v>
      </c>
      <c r="E12" s="8">
        <f t="shared" ca="1" si="1"/>
        <v>5.2547770700636942</v>
      </c>
    </row>
    <row r="13" spans="2:5" x14ac:dyDescent="0.25">
      <c r="B13" s="3" t="s">
        <v>8</v>
      </c>
      <c r="C13" s="5">
        <v>3.3</v>
      </c>
      <c r="D13" s="6">
        <f t="shared" si="0"/>
        <v>1.0509554140127388E-2</v>
      </c>
      <c r="E13" s="8">
        <f t="shared" ca="1" si="1"/>
        <v>1.0509554140127388</v>
      </c>
    </row>
    <row r="14" spans="2:5" x14ac:dyDescent="0.25">
      <c r="B14" s="3" t="s">
        <v>9</v>
      </c>
      <c r="C14" s="5">
        <v>0.6</v>
      </c>
      <c r="D14" s="6">
        <f t="shared" si="0"/>
        <v>1.910828025477707E-3</v>
      </c>
      <c r="E14" s="8">
        <f t="shared" ca="1" si="1"/>
        <v>0.19108280254777071</v>
      </c>
    </row>
    <row r="15" spans="2:5" x14ac:dyDescent="0.25">
      <c r="B15" s="3" t="s">
        <v>12</v>
      </c>
      <c r="C15" s="5">
        <v>3</v>
      </c>
      <c r="D15" s="6">
        <f t="shared" si="0"/>
        <v>9.5541401273885346E-3</v>
      </c>
      <c r="E15" s="8">
        <f t="shared" ca="1" si="1"/>
        <v>0.95541401273885351</v>
      </c>
    </row>
    <row r="16" spans="2:5" x14ac:dyDescent="0.25">
      <c r="B16" s="3" t="s">
        <v>120</v>
      </c>
      <c r="C16" s="5">
        <v>13</v>
      </c>
      <c r="D16" s="6">
        <f t="shared" si="0"/>
        <v>4.1401273885350316E-2</v>
      </c>
      <c r="E16" s="8">
        <f t="shared" ca="1" si="1"/>
        <v>4.1401273885350314</v>
      </c>
    </row>
    <row r="17" spans="1:7" x14ac:dyDescent="0.25">
      <c r="B17" s="3" t="s">
        <v>22</v>
      </c>
      <c r="C17" s="5">
        <v>1.2</v>
      </c>
      <c r="D17" s="6">
        <f t="shared" si="0"/>
        <v>3.821656050955414E-3</v>
      </c>
      <c r="E17" s="8">
        <f t="shared" ca="1" si="1"/>
        <v>0.38216560509554143</v>
      </c>
    </row>
    <row r="18" spans="1:7" x14ac:dyDescent="0.25">
      <c r="B18" s="4" t="s">
        <v>0</v>
      </c>
      <c r="C18" s="2">
        <f>SUM(C3:C17)</f>
        <v>314</v>
      </c>
      <c r="D18" s="6">
        <f t="shared" si="0"/>
        <v>1</v>
      </c>
      <c r="E18" s="8">
        <f t="shared" ca="1" si="1"/>
        <v>100</v>
      </c>
    </row>
    <row r="20" spans="1:7" x14ac:dyDescent="0.25">
      <c r="B20" s="9" t="s">
        <v>121</v>
      </c>
    </row>
    <row r="21" spans="1:7" x14ac:dyDescent="0.25">
      <c r="B21" s="9"/>
    </row>
    <row r="22" spans="1:7" x14ac:dyDescent="0.25">
      <c r="B22" s="1" t="s">
        <v>122</v>
      </c>
      <c r="C22" s="2" t="s">
        <v>1</v>
      </c>
      <c r="D22" s="5" t="s">
        <v>2</v>
      </c>
      <c r="E22" s="7">
        <v>100</v>
      </c>
    </row>
    <row r="23" spans="1:7" x14ac:dyDescent="0.25">
      <c r="B23" s="3" t="s">
        <v>123</v>
      </c>
      <c r="C23" s="5">
        <v>80</v>
      </c>
      <c r="D23" s="6">
        <f>C23/C$26</f>
        <v>0.8</v>
      </c>
      <c r="E23" s="8">
        <f ca="1">D23*E$25</f>
        <v>80</v>
      </c>
    </row>
    <row r="24" spans="1:7" x14ac:dyDescent="0.25">
      <c r="B24" s="3" t="s">
        <v>124</v>
      </c>
      <c r="C24" s="5">
        <v>5</v>
      </c>
      <c r="D24" s="6">
        <f t="shared" ref="D24:D26" si="2">C24/C$26</f>
        <v>0.05</v>
      </c>
      <c r="E24" s="8">
        <f t="shared" ref="E24:E26" ca="1" si="3">D24*E$25</f>
        <v>5</v>
      </c>
    </row>
    <row r="25" spans="1:7" x14ac:dyDescent="0.25">
      <c r="B25" s="3" t="s">
        <v>117</v>
      </c>
      <c r="C25" s="5">
        <v>15</v>
      </c>
      <c r="D25" s="6">
        <f t="shared" si="2"/>
        <v>0.15</v>
      </c>
      <c r="E25" s="8">
        <f t="shared" ca="1" si="3"/>
        <v>15</v>
      </c>
    </row>
    <row r="26" spans="1:7" x14ac:dyDescent="0.25">
      <c r="B26" s="4" t="s">
        <v>0</v>
      </c>
      <c r="C26" s="2">
        <f>SUM(C23:C25)</f>
        <v>100</v>
      </c>
      <c r="D26" s="6">
        <f t="shared" si="2"/>
        <v>1</v>
      </c>
      <c r="E26" s="8">
        <f t="shared" ca="1" si="3"/>
        <v>100</v>
      </c>
    </row>
    <row r="28" spans="1:7" ht="15.75" x14ac:dyDescent="0.25">
      <c r="A28" s="37" t="s">
        <v>108</v>
      </c>
      <c r="B28" s="38"/>
      <c r="C28" s="38"/>
      <c r="D28" s="38"/>
      <c r="E28" s="38"/>
      <c r="F28" s="38"/>
      <c r="G28" s="38"/>
    </row>
    <row r="29" spans="1:7" x14ac:dyDescent="0.25">
      <c r="A29" s="21" t="s">
        <v>47</v>
      </c>
      <c r="B29" s="21" t="s">
        <v>48</v>
      </c>
      <c r="C29" s="21" t="s">
        <v>49</v>
      </c>
      <c r="D29" s="21" t="s">
        <v>50</v>
      </c>
      <c r="E29" s="21" t="s">
        <v>109</v>
      </c>
      <c r="F29" s="21" t="s">
        <v>52</v>
      </c>
      <c r="G29" s="21" t="s">
        <v>53</v>
      </c>
    </row>
    <row r="30" spans="1:7" x14ac:dyDescent="0.25">
      <c r="A30" s="22" t="s">
        <v>110</v>
      </c>
      <c r="B30" s="23">
        <v>20.286624203821656</v>
      </c>
      <c r="C30" s="24">
        <v>68000</v>
      </c>
      <c r="D30" s="24">
        <v>68000</v>
      </c>
      <c r="E30" s="24">
        <v>0</v>
      </c>
      <c r="F30" s="25">
        <f t="shared" ref="F30:F44" si="4">B30*C30</f>
        <v>1379490.4458598727</v>
      </c>
      <c r="G30" s="25">
        <f t="shared" ref="G30:G44" si="5">D30*B30</f>
        <v>1379490.4458598727</v>
      </c>
    </row>
    <row r="31" spans="1:7" x14ac:dyDescent="0.25">
      <c r="A31" s="22" t="s">
        <v>111</v>
      </c>
      <c r="B31" s="23">
        <v>7.1974522292993628</v>
      </c>
      <c r="C31" s="24">
        <v>24800</v>
      </c>
      <c r="D31" s="24">
        <v>30200</v>
      </c>
      <c r="E31" s="24">
        <v>30200</v>
      </c>
      <c r="F31" s="25">
        <f t="shared" si="4"/>
        <v>178496.81528662419</v>
      </c>
      <c r="G31" s="25">
        <f t="shared" si="5"/>
        <v>217363.05732484075</v>
      </c>
    </row>
    <row r="32" spans="1:7" x14ac:dyDescent="0.25">
      <c r="A32" s="22" t="s">
        <v>55</v>
      </c>
      <c r="B32" s="23">
        <v>7.1974522292993628</v>
      </c>
      <c r="C32" s="24">
        <v>30800</v>
      </c>
      <c r="D32" s="24">
        <v>33600</v>
      </c>
      <c r="E32" s="24">
        <v>33600</v>
      </c>
      <c r="F32" s="25">
        <f t="shared" si="4"/>
        <v>221681.52866242037</v>
      </c>
      <c r="G32" s="25">
        <f t="shared" si="5"/>
        <v>241834.3949044586</v>
      </c>
    </row>
    <row r="33" spans="1:7" ht="14.25" customHeight="1" x14ac:dyDescent="0.25">
      <c r="A33" s="22" t="s">
        <v>112</v>
      </c>
      <c r="B33" s="23">
        <v>7.1974522292993628</v>
      </c>
      <c r="C33" s="24">
        <v>335000</v>
      </c>
      <c r="D33" s="24">
        <v>335000</v>
      </c>
      <c r="E33" s="24">
        <v>338000</v>
      </c>
      <c r="F33" s="25">
        <f t="shared" si="4"/>
        <v>2411146.4968152866</v>
      </c>
      <c r="G33" s="25">
        <f t="shared" si="5"/>
        <v>2411146.4968152866</v>
      </c>
    </row>
    <row r="34" spans="1:7" ht="14.25" customHeight="1" x14ac:dyDescent="0.25">
      <c r="A34" s="22" t="s">
        <v>67</v>
      </c>
      <c r="B34" s="23">
        <v>5.1592356687898082</v>
      </c>
      <c r="C34" s="24">
        <v>24500</v>
      </c>
      <c r="D34" s="24">
        <v>24800</v>
      </c>
      <c r="E34" s="24">
        <v>24800</v>
      </c>
      <c r="F34" s="25">
        <f t="shared" si="4"/>
        <v>126401.2738853503</v>
      </c>
      <c r="G34" s="25">
        <f t="shared" si="5"/>
        <v>127949.04458598724</v>
      </c>
    </row>
    <row r="35" spans="1:7" ht="14.25" customHeight="1" x14ac:dyDescent="0.25">
      <c r="A35" s="22" t="s">
        <v>57</v>
      </c>
      <c r="B35" s="23">
        <v>11.783439490445859</v>
      </c>
      <c r="C35" s="24">
        <v>13100</v>
      </c>
      <c r="D35" s="24">
        <v>13100</v>
      </c>
      <c r="E35" s="24">
        <v>0</v>
      </c>
      <c r="F35" s="25">
        <f t="shared" si="4"/>
        <v>154363.05732484075</v>
      </c>
      <c r="G35" s="25">
        <f t="shared" si="5"/>
        <v>154363.05732484075</v>
      </c>
    </row>
    <row r="36" spans="1:7" ht="14.25" customHeight="1" x14ac:dyDescent="0.25">
      <c r="A36" s="22" t="s">
        <v>68</v>
      </c>
      <c r="B36" s="23">
        <v>5.3184713375796173</v>
      </c>
      <c r="C36" s="24">
        <v>61800</v>
      </c>
      <c r="D36" s="24">
        <v>61800</v>
      </c>
      <c r="E36" s="24">
        <v>65000</v>
      </c>
      <c r="F36" s="25">
        <f t="shared" si="4"/>
        <v>328681.52866242034</v>
      </c>
      <c r="G36" s="25">
        <f t="shared" si="5"/>
        <v>328681.52866242034</v>
      </c>
    </row>
    <row r="37" spans="1:7" ht="14.25" customHeight="1" x14ac:dyDescent="0.25">
      <c r="A37" s="22" t="s">
        <v>65</v>
      </c>
      <c r="B37" s="23">
        <v>22.770700636942674</v>
      </c>
      <c r="C37" s="24">
        <v>57500</v>
      </c>
      <c r="D37" s="24">
        <v>57500</v>
      </c>
      <c r="E37" s="24">
        <v>59500</v>
      </c>
      <c r="F37" s="25">
        <f t="shared" si="4"/>
        <v>1309315.2866242037</v>
      </c>
      <c r="G37" s="25">
        <f t="shared" si="5"/>
        <v>1309315.2866242037</v>
      </c>
    </row>
    <row r="38" spans="1:7" ht="14.25" customHeight="1" x14ac:dyDescent="0.25">
      <c r="A38" s="22" t="s">
        <v>70</v>
      </c>
      <c r="B38" s="23">
        <v>1.1146496815286624</v>
      </c>
      <c r="C38" s="24">
        <v>245500</v>
      </c>
      <c r="D38" s="24">
        <v>245500</v>
      </c>
      <c r="E38" s="24">
        <v>245500</v>
      </c>
      <c r="F38" s="25">
        <f t="shared" si="4"/>
        <v>273646.49681528663</v>
      </c>
      <c r="G38" s="25">
        <f t="shared" si="5"/>
        <v>273646.49681528663</v>
      </c>
    </row>
    <row r="39" spans="1:7" ht="14.25" customHeight="1" x14ac:dyDescent="0.25">
      <c r="A39" s="22" t="s">
        <v>7</v>
      </c>
      <c r="B39" s="23">
        <v>5.2547770700636942</v>
      </c>
      <c r="C39" s="24">
        <v>20960</v>
      </c>
      <c r="D39" s="24">
        <v>22900</v>
      </c>
      <c r="E39" s="24">
        <v>22900</v>
      </c>
      <c r="F39" s="25">
        <f t="shared" si="4"/>
        <v>110140.12738853502</v>
      </c>
      <c r="G39" s="25">
        <f t="shared" si="5"/>
        <v>120334.3949044586</v>
      </c>
    </row>
    <row r="40" spans="1:7" ht="14.25" customHeight="1" x14ac:dyDescent="0.25">
      <c r="A40" s="22" t="s">
        <v>58</v>
      </c>
      <c r="B40" s="23">
        <v>1.0509554140127388</v>
      </c>
      <c r="C40" s="24">
        <v>44800</v>
      </c>
      <c r="D40" s="24">
        <v>48666.666666666664</v>
      </c>
      <c r="E40" s="24">
        <v>60666.666666666664</v>
      </c>
      <c r="F40" s="25">
        <f t="shared" si="4"/>
        <v>47082.802547770698</v>
      </c>
      <c r="G40" s="25">
        <f t="shared" si="5"/>
        <v>51146.49681528662</v>
      </c>
    </row>
    <row r="41" spans="1:7" ht="14.25" customHeight="1" x14ac:dyDescent="0.25">
      <c r="A41" s="22" t="s">
        <v>71</v>
      </c>
      <c r="B41" s="23">
        <v>0.19108280254777071</v>
      </c>
      <c r="C41" s="24">
        <v>450000</v>
      </c>
      <c r="D41" s="24">
        <v>450000</v>
      </c>
      <c r="E41" s="24">
        <v>454000</v>
      </c>
      <c r="F41" s="25">
        <f t="shared" si="4"/>
        <v>85987.261146496821</v>
      </c>
      <c r="G41" s="25">
        <f t="shared" si="5"/>
        <v>85987.261146496821</v>
      </c>
    </row>
    <row r="42" spans="1:7" ht="14.25" customHeight="1" x14ac:dyDescent="0.25">
      <c r="A42" s="22" t="s">
        <v>72</v>
      </c>
      <c r="B42" s="23">
        <v>0.95541401273885351</v>
      </c>
      <c r="C42" s="24">
        <v>72840</v>
      </c>
      <c r="D42" s="24">
        <v>79880</v>
      </c>
      <c r="E42" s="24">
        <v>79880</v>
      </c>
      <c r="F42" s="25">
        <f t="shared" si="4"/>
        <v>69592.356687898093</v>
      </c>
      <c r="G42" s="25">
        <f t="shared" si="5"/>
        <v>76318.471337579613</v>
      </c>
    </row>
    <row r="43" spans="1:7" x14ac:dyDescent="0.25">
      <c r="A43" s="22" t="s">
        <v>113</v>
      </c>
      <c r="B43" s="23">
        <v>4.1401273885350314</v>
      </c>
      <c r="C43" s="24">
        <v>35500</v>
      </c>
      <c r="D43" s="24">
        <v>35500</v>
      </c>
      <c r="E43" s="24">
        <v>0</v>
      </c>
      <c r="F43" s="25">
        <f t="shared" si="4"/>
        <v>146974.52229299361</v>
      </c>
      <c r="G43" s="25">
        <f t="shared" si="5"/>
        <v>146974.52229299361</v>
      </c>
    </row>
    <row r="44" spans="1:7" x14ac:dyDescent="0.25">
      <c r="A44" s="22" t="s">
        <v>60</v>
      </c>
      <c r="B44" s="23">
        <v>0.38216560509554143</v>
      </c>
      <c r="C44" s="24">
        <v>55240</v>
      </c>
      <c r="D44" s="24">
        <v>57480</v>
      </c>
      <c r="E44" s="24">
        <v>57480</v>
      </c>
      <c r="F44" s="25">
        <f t="shared" si="4"/>
        <v>21110.828025477709</v>
      </c>
      <c r="G44" s="25">
        <f t="shared" si="5"/>
        <v>21966.878980891721</v>
      </c>
    </row>
    <row r="45" spans="1:7" x14ac:dyDescent="0.25">
      <c r="A45" s="22"/>
      <c r="B45" s="23">
        <f>SUM(B30:B44)</f>
        <v>100</v>
      </c>
      <c r="C45" s="22"/>
      <c r="D45" s="22"/>
      <c r="E45" s="22"/>
      <c r="F45" s="26">
        <f>SUM(F30:F44)</f>
        <v>6864110.8280254779</v>
      </c>
      <c r="G45" s="26">
        <f>SUM(G30:G44)</f>
        <v>6946517.8343949048</v>
      </c>
    </row>
    <row r="46" spans="1:7" x14ac:dyDescent="0.25">
      <c r="A46" s="27" t="s">
        <v>61</v>
      </c>
      <c r="C46" s="28">
        <f>F45/B45</f>
        <v>68641.108280254775</v>
      </c>
      <c r="D46" s="28">
        <f>G45/B45</f>
        <v>69465.178343949054</v>
      </c>
    </row>
    <row r="47" spans="1:7" x14ac:dyDescent="0.25">
      <c r="A47" s="34" t="s">
        <v>62</v>
      </c>
      <c r="C47" s="35">
        <f>C46*0.03+C46</f>
        <v>70700.341528662422</v>
      </c>
      <c r="D47" s="35">
        <f>D46*0.03+D46</f>
        <v>71549.133694267526</v>
      </c>
    </row>
    <row r="48" spans="1:7" x14ac:dyDescent="0.25">
      <c r="A48" s="29" t="s">
        <v>63</v>
      </c>
      <c r="B48" s="22"/>
      <c r="C48" s="30">
        <f>C47*1.2</f>
        <v>84840.409834394901</v>
      </c>
      <c r="D48" s="30">
        <f>D47*1.2</f>
        <v>85858.960433121028</v>
      </c>
      <c r="E48" s="22"/>
      <c r="F48" s="22"/>
      <c r="G48" s="36">
        <v>46297</v>
      </c>
    </row>
    <row r="49" spans="1:7" x14ac:dyDescent="0.25">
      <c r="A49" s="34" t="s">
        <v>64</v>
      </c>
      <c r="C49" s="30">
        <f>C48*0.1+C48+3100</f>
        <v>96424.450817834397</v>
      </c>
      <c r="D49" s="30">
        <f>D48*0.1+D48+3100</f>
        <v>97544.856476433139</v>
      </c>
    </row>
    <row r="50" spans="1:7" ht="15.75" x14ac:dyDescent="0.25">
      <c r="A50" s="37" t="s">
        <v>114</v>
      </c>
      <c r="B50" s="38"/>
      <c r="C50" s="38"/>
      <c r="D50" s="38"/>
      <c r="E50" s="38"/>
      <c r="F50" s="38"/>
      <c r="G50" s="38"/>
    </row>
    <row r="51" spans="1:7" x14ac:dyDescent="0.25">
      <c r="A51" s="21" t="s">
        <v>47</v>
      </c>
      <c r="B51" s="21" t="s">
        <v>48</v>
      </c>
      <c r="C51" s="21" t="s">
        <v>49</v>
      </c>
      <c r="D51" s="21" t="s">
        <v>50</v>
      </c>
      <c r="E51" s="21" t="s">
        <v>109</v>
      </c>
      <c r="F51" s="21" t="s">
        <v>52</v>
      </c>
      <c r="G51" s="21" t="s">
        <v>53</v>
      </c>
    </row>
    <row r="52" spans="1:7" x14ac:dyDescent="0.25">
      <c r="A52" s="22" t="s">
        <v>115</v>
      </c>
      <c r="B52" s="23">
        <v>80</v>
      </c>
      <c r="C52" s="24">
        <v>125180</v>
      </c>
      <c r="D52" s="24">
        <v>125180</v>
      </c>
      <c r="E52" s="24">
        <v>0</v>
      </c>
      <c r="F52" s="25">
        <f t="shared" ref="F52:F54" si="6">B52*C52</f>
        <v>10014400</v>
      </c>
      <c r="G52" s="25">
        <f t="shared" ref="G52:G54" si="7">D52*B52</f>
        <v>10014400</v>
      </c>
    </row>
    <row r="53" spans="1:7" x14ac:dyDescent="0.25">
      <c r="A53" s="22" t="s">
        <v>116</v>
      </c>
      <c r="B53" s="23">
        <v>5</v>
      </c>
      <c r="C53" s="24">
        <v>81818</v>
      </c>
      <c r="D53" s="24">
        <v>81818</v>
      </c>
      <c r="E53" s="24">
        <v>0</v>
      </c>
      <c r="F53" s="25">
        <f t="shared" si="6"/>
        <v>409090</v>
      </c>
      <c r="G53" s="25">
        <f t="shared" si="7"/>
        <v>409090</v>
      </c>
    </row>
    <row r="54" spans="1:7" x14ac:dyDescent="0.25">
      <c r="A54" s="22" t="s">
        <v>117</v>
      </c>
      <c r="B54" s="23">
        <v>15</v>
      </c>
      <c r="C54" s="24">
        <v>95000</v>
      </c>
      <c r="D54" s="24">
        <v>95000</v>
      </c>
      <c r="E54" s="24">
        <v>0</v>
      </c>
      <c r="F54" s="25">
        <f t="shared" si="6"/>
        <v>1425000</v>
      </c>
      <c r="G54" s="25">
        <f t="shared" si="7"/>
        <v>1425000</v>
      </c>
    </row>
    <row r="55" spans="1:7" x14ac:dyDescent="0.25">
      <c r="A55" s="22"/>
      <c r="B55" s="23">
        <f>SUM(B52:B54)</f>
        <v>100</v>
      </c>
      <c r="C55" s="22"/>
      <c r="D55" s="22"/>
      <c r="E55" s="22"/>
      <c r="F55" s="26">
        <f>SUM(F52:F54)</f>
        <v>11848490</v>
      </c>
      <c r="G55" s="26">
        <f>SUM(G52:G54)</f>
        <v>11848490</v>
      </c>
    </row>
    <row r="56" spans="1:7" x14ac:dyDescent="0.25">
      <c r="A56" s="27" t="s">
        <v>61</v>
      </c>
      <c r="C56" s="28">
        <f>F55/B55</f>
        <v>118484.9</v>
      </c>
      <c r="D56" s="28">
        <f>G55/B55</f>
        <v>118484.9</v>
      </c>
    </row>
    <row r="57" spans="1:7" x14ac:dyDescent="0.25">
      <c r="A57" s="34" t="s">
        <v>62</v>
      </c>
      <c r="C57" s="35">
        <f>C56*0.03+C56</f>
        <v>122039.447</v>
      </c>
      <c r="D57" s="35">
        <f>D56*0.03+D56</f>
        <v>122039.447</v>
      </c>
    </row>
    <row r="58" spans="1:7" x14ac:dyDescent="0.25">
      <c r="A58" s="29" t="s">
        <v>63</v>
      </c>
      <c r="B58" s="22"/>
      <c r="C58" s="30">
        <f>C57*1.2</f>
        <v>146447.3364</v>
      </c>
      <c r="D58" s="30">
        <f>D57*1.2</f>
        <v>146447.3364</v>
      </c>
      <c r="E58" s="22"/>
      <c r="F58" s="22"/>
      <c r="G58" s="36">
        <v>46297</v>
      </c>
    </row>
    <row r="59" spans="1:7" x14ac:dyDescent="0.25">
      <c r="A59" s="34" t="s">
        <v>64</v>
      </c>
      <c r="C59" s="30">
        <f>C58*0.1+C58+3100</f>
        <v>164192.07003999999</v>
      </c>
      <c r="D59" s="30">
        <f>D58*0.1+D58+3100</f>
        <v>164192.07003999999</v>
      </c>
    </row>
  </sheetData>
  <mergeCells count="2">
    <mergeCell ref="A28:G28"/>
    <mergeCell ref="A50:G5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a3ac39-1b7b-4112-8f8e-8509df80556c" xsi:nil="true"/>
    <lcf76f155ced4ddcb4097134ff3c332f xmlns="6ceab50a-a6cd-4c3e-b29b-1c4fa375dc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0F31D3BA4D94FA146BCFC8614D3CA" ma:contentTypeVersion="10" ma:contentTypeDescription="Create a new document." ma:contentTypeScope="" ma:versionID="61afb41d557c8e258114500e602e5286">
  <xsd:schema xmlns:xsd="http://www.w3.org/2001/XMLSchema" xmlns:xs="http://www.w3.org/2001/XMLSchema" xmlns:p="http://schemas.microsoft.com/office/2006/metadata/properties" xmlns:ns2="6ceab50a-a6cd-4c3e-b29b-1c4fa375dc4f" xmlns:ns3="61a3ac39-1b7b-4112-8f8e-8509df80556c" targetNamespace="http://schemas.microsoft.com/office/2006/metadata/properties" ma:root="true" ma:fieldsID="46a13e3af0b0dd879650ee23e3aa1cce" ns2:_="" ns3:_="">
    <xsd:import namespace="6ceab50a-a6cd-4c3e-b29b-1c4fa375dc4f"/>
    <xsd:import namespace="61a3ac39-1b7b-4112-8f8e-8509df8055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ab50a-a6cd-4c3e-b29b-1c4fa375dc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17440a-36f2-46e5-af98-82b444a28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3ac39-1b7b-4112-8f8e-8509df80556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ddce3e-a2a9-43d8-9285-1d4a48972d79}" ma:internalName="TaxCatchAll" ma:showField="CatchAllData" ma:web="61a3ac39-1b7b-4112-8f8e-8509df8055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8C2F05-8B06-4579-B029-F7E3071D35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E3CF0A-3065-4718-AC32-2C53AF3B1F0D}">
  <ds:schemaRefs>
    <ds:schemaRef ds:uri="http://schemas.microsoft.com/office/2006/metadata/properties"/>
    <ds:schemaRef ds:uri="http://schemas.microsoft.com/office/infopath/2007/PartnerControls"/>
    <ds:schemaRef ds:uri="61a3ac39-1b7b-4112-8f8e-8509df80556c"/>
    <ds:schemaRef ds:uri="6ceab50a-a6cd-4c3e-b29b-1c4fa375dc4f"/>
  </ds:schemaRefs>
</ds:datastoreItem>
</file>

<file path=customXml/itemProps3.xml><?xml version="1.0" encoding="utf-8"?>
<ds:datastoreItem xmlns:ds="http://schemas.openxmlformats.org/officeDocument/2006/customXml" ds:itemID="{54FD2899-D9F2-4501-B23C-2155C4CF7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ab50a-a6cd-4c3e-b29b-1c4fa375dc4f"/>
    <ds:schemaRef ds:uri="61a3ac39-1b7b-4112-8f8e-8509df805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Sơn 1K</vt:lpstr>
      <vt:lpstr>Sơn NISO 2K</vt:lpstr>
      <vt:lpstr>Sơn nước</vt:lpstr>
      <vt:lpstr>DÂU BẢO QUẢN</vt:lpstr>
      <vt:lpstr>sơn epoxy trắng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Ngô Đức Minh</cp:lastModifiedBy>
  <dcterms:created xsi:type="dcterms:W3CDTF">2024-03-12T06:03:15Z</dcterms:created>
  <dcterms:modified xsi:type="dcterms:W3CDTF">2026-10-03T05:55:49Z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0x0101006860F31D3BA4D94FA146BCFC8614D3CA</vt:lpwstr>
  </property>
  <property fmtid="{D5CDD505-2E9C-101B-9397-08002B2CF9AE}" pid="3" name="MediaServiceImageTags">
    <vt:lpwstr/>
  </property>
</Properties>
</file>