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uong_dan" sheetId="1" state="visible" r:id="rId1"/>
    <sheet xmlns:r="http://schemas.openxmlformats.org/officeDocument/2006/relationships" name="Cong_thuc" sheetId="2" state="visible" r:id="rId2"/>
    <sheet xmlns:r="http://schemas.openxmlformats.org/officeDocument/2006/relationships" name="Tong_hop_CT" sheetId="3" state="visible" r:id="rId3"/>
    <sheet xmlns:r="http://schemas.openxmlformats.org/officeDocument/2006/relationships" name="Mau_san_co" sheetId="4" state="visible" r:id="rId4"/>
  </sheets>
  <definedNames>
    <definedName name="_xlnm._FilterDatabase" localSheetId="1" hidden="1">'Cong_thuc'!$A$1:$H$46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1">
    <numFmt numFmtId="164" formatCode="0.000"/>
  </numFmts>
  <fonts count="3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7365D"/>
      </patternFill>
    </fill>
    <fill>
      <patternFill patternType="solid">
        <fgColor rgb="00E2F0D9"/>
      </patternFill>
    </fill>
  </fills>
  <borders count="2">
    <border>
      <left/>
      <right/>
      <top/>
      <bottom/>
      <diagonal/>
    </border>
    <border>
      <bottom style="thin">
        <color rgb="00B7B7B7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2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00FCE4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Hermes</author>
  </authors>
  <commentList>
    <comment ref="E1" authorId="0" shapeId="0">
      <text>
        <t>Hệ sơn trong danh sách là thông tin tham chiếu; cần kiểm TDS/COA trước khi phối.</t>
      </text>
    </comment>
    <comment ref="F1" authorId="0" shapeId="0">
      <text>
        <t>Tỷ lệ là công thức đề nghị sàng lọc, chưa phải định mức sản xuất.</t>
      </text>
    </comment>
  </commentList>
</comments>
</file>

<file path=xl/tables/table1.xml><?xml version="1.0" encoding="utf-8"?>
<table xmlns="http://schemas.openxmlformats.org/spreadsheetml/2006/main" id="1" name="tblDanhMucCongThuc" displayName="tblDanhMucCongThuc" ref="A7:D13" headerRowCount="1">
  <autoFilter ref="A7:D13"/>
  <tableColumns count="4">
    <tableColumn id="1" name="Nhóm đề nghị"/>
    <tableColumn id="2" name="Mã công thức"/>
    <tableColumn id="3" name="Mẻ chuẩn"/>
    <tableColumn id="4" name="Mục tiêu chạy mẫu"/>
  </tableColumns>
  <tableStyleInfo name="TableStyleMedium2" showRowStripes="1" showColumnStripes="0"/>
</table>
</file>

<file path=xl/tables/table2.xml><?xml version="1.0" encoding="utf-8"?>
<table xmlns="http://schemas.openxmlformats.org/spreadsheetml/2006/main" id="2" name="tblCongThucChiTiet" displayName="tblCongThucChiTiet" ref="A1:H46" headerRowCount="1">
  <autoFilter ref="A1:H46"/>
  <tableColumns count="8">
    <tableColumn id="1" name="Mã CT"/>
    <tableColumn id="2" name="Nhóm"/>
    <tableColumn id="3" name="Thành phần"/>
    <tableColumn id="4" name="Loại"/>
    <tableColumn id="5" name="Tình trạng danh sách"/>
    <tableColumn id="6" name="% khối lượng"/>
    <tableColumn id="7" name="Khối lượng mẻ (kg)"/>
    <tableColumn id="8" name="Ghi chú kỹ thuật"/>
  </tableColumns>
  <tableStyleInfo name="TableStyleMedium2" showRowStripes="1" showColumnStripes="0"/>
</table>
</file>

<file path=xl/tables/table3.xml><?xml version="1.0" encoding="utf-8"?>
<table xmlns="http://schemas.openxmlformats.org/spreadsheetml/2006/main" id="3" name="tblTongHopCT" displayName="tblTongHopCT" ref="A1:G7" headerRowCount="1">
  <autoFilter ref="A1:G7"/>
  <tableColumns count="7">
    <tableColumn id="1" name="Mã CT"/>
    <tableColumn id="2" name="Nhóm"/>
    <tableColumn id="3" name="Tổng %"/>
    <tableColumn id="4" name="Mẻ chuẩn kg"/>
    <tableColumn id="5" name="Tổng kg tính được"/>
    <tableColumn id="6" name="Trạng thái"/>
    <tableColumn id="7" name="Màu/bột sẵn dùng"/>
  </tableColumns>
  <tableStyleInfo name="TableStyleMedium2" showRowStripes="1" showColumnStripes="0"/>
</table>
</file>

<file path=xl/tables/table4.xml><?xml version="1.0" encoding="utf-8"?>
<table xmlns="http://schemas.openxmlformats.org/spreadsheetml/2006/main" id="4" name="tblMauSanCo" displayName="tblMauSanCo" ref="A1:E13" headerRowCount="1">
  <autoFilter ref="A1:E13"/>
  <tableColumns count="5">
    <tableColumn id="1" name="Tên màu/bột/DYE"/>
    <tableColumn id="2" name="Nhóm"/>
    <tableColumn id="3" name="Hệ theo danh sách"/>
    <tableColumn id="4" name="Giá VND/kg gần nhất"/>
    <tableColumn id="5" name="Ghi chú"/>
  </tableColumns>
  <tableStyleInfo name="TableStyleMedium2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0" customWidth="1" min="1" max="1"/>
    <col width="18" customWidth="1" min="2" max="2"/>
    <col width="14" customWidth="1" min="3" max="3"/>
    <col width="58" customWidth="1" min="4" max="4"/>
  </cols>
  <sheetData>
    <row r="1">
      <c r="A1" s="1" t="inlineStr">
        <is>
          <t>BẢNG TÍNH CÔNG THỨC MÀU ĐỀ NGHỊ — dựa trên danh sách bột màu/DYE có sẵn</t>
        </is>
      </c>
      <c r="B1" s="2" t="n"/>
      <c r="C1" s="2" t="n"/>
      <c r="D1" s="2" t="n"/>
    </row>
    <row r="2">
      <c r="A2" s="2" t="inlineStr">
        <is>
          <t>Ngày lập</t>
        </is>
      </c>
      <c r="B2" s="2" t="inlineStr">
        <is>
          <t>02/10/2026</t>
        </is>
      </c>
      <c r="C2" s="2" t="inlineStr">
        <is>
          <t>Cơ sở</t>
        </is>
      </c>
      <c r="D2" s="2" t="inlineStr">
        <is>
          <t>Danh sách bột màu BTChem + tài liệu kỹ thuật vừa gửi</t>
        </is>
      </c>
    </row>
    <row r="3">
      <c r="A3" s="2" t="inlineStr">
        <is>
          <t>Mục đích</t>
        </is>
      </c>
      <c r="B3" s="2" t="inlineStr">
        <is>
          <t>Công thức sàng lọc để chạy mẫu màu nền / glaze / duro stain / shading</t>
        </is>
      </c>
      <c r="C3" s="2" t="inlineStr">
        <is>
          <t>Không phải</t>
        </is>
      </c>
      <c r="D3" s="2" t="inlineStr">
        <is>
          <t>Công thức sản xuất hàng loạt đã phê duyệt</t>
        </is>
      </c>
    </row>
    <row r="4">
      <c r="A4" s="2" t="inlineStr">
        <is>
          <t>Cách dùng</t>
        </is>
      </c>
      <c r="B4" s="2" t="inlineStr">
        <is>
          <t>Chọn mã công thức ở sheet Cong_thuc; nhập khối lượng mẻ tại ô B2; cột khối lượng tự tính.</t>
        </is>
      </c>
      <c r="C4" s="2" t="inlineStr">
        <is>
          <t>Kiểm tra bắt buộc</t>
        </is>
      </c>
      <c r="D4" s="2" t="inlineStr">
        <is>
          <t>Độ tan/phân tán, độ nhớt, độ trong, độ bám, khô, tương thích với hệ NC/PU và độ bền sáng.</t>
        </is>
      </c>
    </row>
    <row r="5">
      <c r="A5" s="2" t="inlineStr">
        <is>
          <t>Cảnh báo</t>
        </is>
      </c>
      <c r="B5" s="2" t="inlineStr">
        <is>
          <t>Các bột/paste ghi hệ sơn nước không được tự đưa vào công thức dung môi; phải xác nhận TDS/COA trước.</t>
        </is>
      </c>
      <c r="C5" s="2" t="inlineStr">
        <is>
          <t>An toàn</t>
        </is>
      </c>
      <c r="D5" s="2" t="inlineStr">
        <is>
          <t>Dung môi dễ cháy; cân/pha trong khu vực thông gió, theo SDS và quy định nhà máy.</t>
        </is>
      </c>
    </row>
    <row r="6">
      <c r="A6" s="2" t="n"/>
      <c r="B6" s="2" t="n"/>
      <c r="C6" s="2" t="n"/>
      <c r="D6" s="2" t="n"/>
    </row>
    <row r="7">
      <c r="A7" s="3" t="inlineStr">
        <is>
          <t>Nhóm đề nghị</t>
        </is>
      </c>
      <c r="B7" s="3" t="inlineStr">
        <is>
          <t>Mã công thức</t>
        </is>
      </c>
      <c r="C7" s="3" t="inlineStr">
        <is>
          <t>Mẻ chuẩn</t>
        </is>
      </c>
      <c r="D7" s="3" t="inlineStr">
        <is>
          <t>Mục tiêu chạy mẫu</t>
        </is>
      </c>
    </row>
    <row r="8">
      <c r="A8" s="2" t="inlineStr">
        <is>
          <t>Glaze lau</t>
        </is>
      </c>
      <c r="B8" s="2" t="inlineStr">
        <is>
          <t>GLZ-NÂU-01</t>
        </is>
      </c>
      <c r="C8" s="2" t="inlineStr">
        <is>
          <t>10 kg</t>
        </is>
      </c>
      <c r="D8" s="2" t="inlineStr">
        <is>
          <t>Nâu cổ điển, lau đọng trong tom gỗ</t>
        </is>
      </c>
    </row>
    <row r="9">
      <c r="A9" s="2" t="inlineStr">
        <is>
          <t>Glaze lau</t>
        </is>
      </c>
      <c r="B9" s="2" t="inlineStr">
        <is>
          <t>GLZ-ĐEN-02</t>
        </is>
      </c>
      <c r="C9" s="2" t="inlineStr">
        <is>
          <t>10 kg</t>
        </is>
      </c>
      <c r="D9" s="2" t="inlineStr">
        <is>
          <t>Đen/nâu đậm, tạo chiều sâu</t>
        </is>
      </c>
    </row>
    <row r="10">
      <c r="A10" s="2" t="inlineStr">
        <is>
          <t>Duro stain</t>
        </is>
      </c>
      <c r="B10" s="2" t="inlineStr">
        <is>
          <t>DUR-NÂU-03</t>
        </is>
      </c>
      <c r="C10" s="2" t="inlineStr">
        <is>
          <t>10 kg</t>
        </is>
      </c>
      <c r="D10" s="2" t="inlineStr">
        <is>
          <t>Màu lau nổi vân, hàm lượng pigment cao</t>
        </is>
      </c>
    </row>
    <row r="11">
      <c r="A11" s="2" t="inlineStr">
        <is>
          <t>Base stain</t>
        </is>
      </c>
      <c r="B11" s="2" t="inlineStr">
        <is>
          <t>BST-VÀNG-04</t>
        </is>
      </c>
      <c r="C11" s="2" t="inlineStr">
        <is>
          <t>10 kg</t>
        </is>
      </c>
      <c r="D11" s="2" t="inlineStr">
        <is>
          <t>Vàng nâu nền trong, không nổi sợi</t>
        </is>
      </c>
    </row>
    <row r="12">
      <c r="A12" s="2" t="inlineStr">
        <is>
          <t>Shading</t>
        </is>
      </c>
      <c r="B12" s="2" t="inlineStr">
        <is>
          <t>SHD-ĐỎ-NÂU-05</t>
        </is>
      </c>
      <c r="C12" s="2" t="inlineStr">
        <is>
          <t>10 kg</t>
        </is>
      </c>
      <c r="D12" s="2" t="inlineStr">
        <is>
          <t>Đỏ nâu sửa màu trên lớp lót</t>
        </is>
      </c>
    </row>
    <row r="13">
      <c r="A13" s="2" t="inlineStr">
        <is>
          <t>Pigment paste</t>
        </is>
      </c>
      <c r="B13" s="2" t="inlineStr">
        <is>
          <t>PST-ĐEN-06</t>
        </is>
      </c>
      <c r="C13" s="2" t="inlineStr">
        <is>
          <t>10 kg</t>
        </is>
      </c>
      <c r="D13" s="2" t="inlineStr">
        <is>
          <t>Paste màu đen dùng làm bán thành phẩm</t>
        </is>
      </c>
    </row>
  </sheetData>
  <mergeCells count="1">
    <mergeCell ref="A1:D1"/>
  </mergeCells>
  <pageMargins left="0.75" right="0.75" top="1" bottom="1" header="0.5" footer="0.5"/>
  <pageSetup fitToHeight="0" fitToWidth="1"/>
  <headerFooter>
    <oddHeader/>
    <oddFooter>&amp;C&amp;A — Bảng công thức đề nghị 02/10/2026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34" customWidth="1" min="3" max="3"/>
    <col width="22" customWidth="1" min="4" max="4"/>
    <col width="32" customWidth="1" min="5" max="5"/>
    <col width="14" customWidth="1" min="6" max="6"/>
    <col width="18" customWidth="1" min="7" max="7"/>
    <col width="42" customWidth="1" min="8" max="8"/>
    <col width="24" customWidth="1" min="10" max="10"/>
    <col width="18" customWidth="1" min="11" max="11"/>
  </cols>
  <sheetData>
    <row r="1">
      <c r="A1" s="3" t="inlineStr">
        <is>
          <t>Mã CT</t>
        </is>
      </c>
      <c r="B1" s="3" t="inlineStr">
        <is>
          <t>Nhóm</t>
        </is>
      </c>
      <c r="C1" s="3" t="inlineStr">
        <is>
          <t>Thành phần</t>
        </is>
      </c>
      <c r="D1" s="3" t="inlineStr">
        <is>
          <t>Loại</t>
        </is>
      </c>
      <c r="E1" s="3" t="inlineStr">
        <is>
          <t>Tình trạng danh sách</t>
        </is>
      </c>
      <c r="F1" s="3" t="inlineStr">
        <is>
          <t>% khối lượng</t>
        </is>
      </c>
      <c r="G1" s="3" t="inlineStr">
        <is>
          <t>Khối lượng mẻ (kg)</t>
        </is>
      </c>
      <c r="H1" s="3" t="inlineStr">
        <is>
          <t>Ghi chú kỹ thuật</t>
        </is>
      </c>
      <c r="I1" s="2" t="n"/>
      <c r="J1" s="3" t="inlineStr">
        <is>
          <t>Thông số mẻ</t>
        </is>
      </c>
      <c r="K1" s="3" t="inlineStr">
        <is>
          <t>Giá trị</t>
        </is>
      </c>
    </row>
    <row r="2">
      <c r="A2" s="2" t="inlineStr">
        <is>
          <t>GLZ-NÂU-01</t>
        </is>
      </c>
      <c r="B2" s="2" t="inlineStr">
        <is>
          <t>Glaze lau</t>
        </is>
      </c>
      <c r="C2" s="2" t="inlineStr">
        <is>
          <t>Nhựa alkyd dầu dài / binder glaze</t>
        </is>
      </c>
      <c r="D2" s="2" t="inlineStr">
        <is>
          <t>Binder</t>
        </is>
      </c>
      <c r="E2" s="2" t="inlineStr">
        <is>
          <t>Cần chọn resin phù hợp</t>
        </is>
      </c>
      <c r="F2" s="4" t="n">
        <v>22</v>
      </c>
      <c r="G2" s="5">
        <f>F2*$K$2/100</f>
        <v/>
      </c>
      <c r="H2" s="2" t="inlineStr">
        <is>
          <t>Dùng làm chất mang</t>
        </is>
      </c>
      <c r="I2" s="2" t="n"/>
      <c r="J2" s="2" t="inlineStr">
        <is>
          <t>Khối lượng mẻ (kg)</t>
        </is>
      </c>
      <c r="K2" s="4" t="n">
        <v>10</v>
      </c>
    </row>
    <row r="3">
      <c r="A3" s="2" t="inlineStr">
        <is>
          <t>GLZ-NÂU-01</t>
        </is>
      </c>
      <c r="B3" s="2" t="inlineStr">
        <is>
          <t>Glaze lau</t>
        </is>
      </c>
      <c r="C3" s="2" t="inlineStr">
        <is>
          <t>D40 / White Spirit khử mùi</t>
        </is>
      </c>
      <c r="D3" s="2" t="inlineStr">
        <is>
          <t>Dung môi</t>
        </is>
      </c>
      <c r="E3" s="2" t="inlineStr">
        <is>
          <t>Công thức đề nghị</t>
        </is>
      </c>
      <c r="F3" s="4" t="n">
        <v>48</v>
      </c>
      <c r="G3" s="5">
        <f>F3*$K$2/100</f>
        <v/>
      </c>
      <c r="H3" s="2" t="inlineStr">
        <is>
          <t>Không dùng mùi thơm cao nếu khách yêu cầu</t>
        </is>
      </c>
      <c r="I3" s="2" t="n"/>
      <c r="J3" s="2" t="inlineStr">
        <is>
          <t>Mã CT cần kiểm tra</t>
        </is>
      </c>
      <c r="K3" s="2" t="inlineStr">
        <is>
          <t>GLZ-NÂU-01</t>
        </is>
      </c>
    </row>
    <row r="4">
      <c r="A4" s="2" t="inlineStr">
        <is>
          <t>GLZ-NÂU-01</t>
        </is>
      </c>
      <c r="B4" s="2" t="inlineStr">
        <is>
          <t>Glaze lau</t>
        </is>
      </c>
      <c r="C4" s="2" t="inlineStr">
        <is>
          <t>Butyl Glycol</t>
        </is>
      </c>
      <c r="D4" s="2" t="inlineStr">
        <is>
          <t>Dung môi chậm khô</t>
        </is>
      </c>
      <c r="E4" s="2" t="inlineStr">
        <is>
          <t>Công thức đề nghị</t>
        </is>
      </c>
      <c r="F4" s="4" t="n">
        <v>8</v>
      </c>
      <c r="G4" s="5">
        <f>F4*$K$2/100</f>
        <v/>
      </c>
      <c r="H4" s="2" t="inlineStr">
        <is>
          <t>Theo dõi khô mặt</t>
        </is>
      </c>
      <c r="I4" s="2" t="n"/>
      <c r="J4" s="2" t="inlineStr">
        <is>
          <t>Tổng % mã CT đang chọn</t>
        </is>
      </c>
      <c r="K4" s="2">
        <f>SUMIF(A:A,K3,F:F)</f>
        <v/>
      </c>
    </row>
    <row r="5">
      <c r="A5" s="2" t="inlineStr">
        <is>
          <t>GLZ-NÂU-01</t>
        </is>
      </c>
      <c r="B5" s="2" t="inlineStr">
        <is>
          <t>Glaze lau</t>
        </is>
      </c>
      <c r="C5" s="2" t="inlineStr">
        <is>
          <t>Umber Pigment 645</t>
        </is>
      </c>
      <c r="D5" s="2" t="inlineStr">
        <is>
          <t>Bột màu có trong danh sách</t>
        </is>
      </c>
      <c r="E5" s="2" t="inlineStr">
        <is>
          <t>Có giá 92.000 VND/kg</t>
        </is>
      </c>
      <c r="F5" s="4" t="n">
        <v>8</v>
      </c>
      <c r="G5" s="5">
        <f>F5*$K$2/100</f>
        <v/>
      </c>
      <c r="H5" s="2" t="inlineStr">
        <is>
          <t>Cần kiểm độ trong/độ lắng</t>
        </is>
      </c>
      <c r="I5" s="2" t="n"/>
      <c r="J5" s="2" t="inlineStr">
        <is>
          <t>Kiểm tra mã CT</t>
        </is>
      </c>
      <c r="K5" s="6">
        <f>IF(AND(K4&gt;=99.999,K4&lt;=100.001),"OK — tổng 100%","CẦN KIỂM TRA")</f>
        <v/>
      </c>
    </row>
    <row r="6">
      <c r="A6" s="2" t="inlineStr">
        <is>
          <t>GLZ-NÂU-01</t>
        </is>
      </c>
      <c r="B6" s="2" t="inlineStr">
        <is>
          <t>Glaze lau</t>
        </is>
      </c>
      <c r="C6" s="2" t="inlineStr">
        <is>
          <t>Hoover 778 BN</t>
        </is>
      </c>
      <c r="D6" s="2" t="inlineStr">
        <is>
          <t>Bột màu có trong danh sách</t>
        </is>
      </c>
      <c r="E6" s="2" t="inlineStr">
        <is>
          <t>Có giá 82.000 VND/kg</t>
        </is>
      </c>
      <c r="F6" s="4" t="n">
        <v>5</v>
      </c>
      <c r="G6" s="5">
        <f>F6*$K$2/100</f>
        <v/>
      </c>
      <c r="H6" s="2" t="inlineStr">
        <is>
          <t>Cần xác nhận hệ dung môi</t>
        </is>
      </c>
      <c r="I6" s="2" t="n"/>
      <c r="J6" s="2" t="n"/>
      <c r="K6" s="2" t="n"/>
    </row>
    <row r="7">
      <c r="A7" s="2" t="inlineStr">
        <is>
          <t>GLZ-NÂU-01</t>
        </is>
      </c>
      <c r="B7" s="2" t="inlineStr">
        <is>
          <t>Glaze lau</t>
        </is>
      </c>
      <c r="C7" s="2" t="inlineStr">
        <is>
          <t>Iron Oxide RB 4097</t>
        </is>
      </c>
      <c r="D7" s="2" t="inlineStr">
        <is>
          <t>Bột màu có trong danh sách</t>
        </is>
      </c>
      <c r="E7" s="2" t="inlineStr">
        <is>
          <t>Có giá 60.000 VND/kg</t>
        </is>
      </c>
      <c r="F7" s="4" t="n">
        <v>3</v>
      </c>
      <c r="G7" s="5">
        <f>F7*$K$2/100</f>
        <v/>
      </c>
      <c r="H7" s="2" t="inlineStr">
        <is>
          <t>Cần kiểm độ trong</t>
        </is>
      </c>
      <c r="I7" s="2" t="n"/>
      <c r="J7" s="2" t="n"/>
      <c r="K7" s="2" t="n"/>
    </row>
    <row r="8">
      <c r="A8" s="2" t="inlineStr">
        <is>
          <t>GLZ-NÂU-01</t>
        </is>
      </c>
      <c r="B8" s="2" t="inlineStr">
        <is>
          <t>Glaze lau</t>
        </is>
      </c>
      <c r="C8" s="2" t="inlineStr">
        <is>
          <t>Silica PG15 / chất chống lắng</t>
        </is>
      </c>
      <c r="D8" s="2" t="inlineStr">
        <is>
          <t>Phụ gia/bột hỗ trợ</t>
        </is>
      </c>
      <c r="E8" s="2" t="inlineStr">
        <is>
          <t>Có trong danh sách; không phải màu</t>
        </is>
      </c>
      <c r="F8" s="4" t="n">
        <v>1</v>
      </c>
      <c r="G8" s="5">
        <f>F8*$K$2/100</f>
        <v/>
      </c>
      <c r="H8" s="2" t="inlineStr">
        <is>
          <t>Thử 0,5–1% trước</t>
        </is>
      </c>
      <c r="I8" s="2" t="n"/>
      <c r="J8" s="2" t="n"/>
      <c r="K8" s="2" t="n"/>
    </row>
    <row r="9">
      <c r="A9" s="2" t="inlineStr">
        <is>
          <t>GLZ-NÂU-01</t>
        </is>
      </c>
      <c r="B9" s="2" t="inlineStr">
        <is>
          <t>Glaze lau</t>
        </is>
      </c>
      <c r="C9" s="2" t="inlineStr">
        <is>
          <t>Dung môi bổ sung / cân bằng mẻ</t>
        </is>
      </c>
      <c r="D9" s="2" t="inlineStr">
        <is>
          <t>Dung môi</t>
        </is>
      </c>
      <c r="E9" s="2" t="inlineStr">
        <is>
          <t>Công thức đề nghị</t>
        </is>
      </c>
      <c r="F9" s="4" t="n">
        <v>5</v>
      </c>
      <c r="G9" s="5">
        <f>F9*$K$2/100</f>
        <v/>
      </c>
      <c r="H9" s="2" t="inlineStr">
        <is>
          <t>Không cố định nếu đã đủ độ nhớt</t>
        </is>
      </c>
      <c r="I9" s="2" t="n"/>
      <c r="J9" s="2" t="n"/>
      <c r="K9" s="2" t="n"/>
    </row>
    <row r="10">
      <c r="A10" s="2" t="inlineStr">
        <is>
          <t>GLZ-ĐEN-02</t>
        </is>
      </c>
      <c r="B10" s="2" t="inlineStr">
        <is>
          <t>Glaze lau</t>
        </is>
      </c>
      <c r="C10" s="2" t="inlineStr">
        <is>
          <t>Nhựa alkyd dầu dài / binder glaze</t>
        </is>
      </c>
      <c r="D10" s="2" t="inlineStr">
        <is>
          <t>Binder</t>
        </is>
      </c>
      <c r="E10" s="2" t="inlineStr">
        <is>
          <t>Cần chọn resin phù hợp</t>
        </is>
      </c>
      <c r="F10" s="4" t="n">
        <v>22</v>
      </c>
      <c r="G10" s="5">
        <f>F10*$K$2/100</f>
        <v/>
      </c>
      <c r="H10" s="2" t="inlineStr">
        <is>
          <t>Xác nhận tương thích</t>
        </is>
      </c>
      <c r="I10" s="2" t="n"/>
      <c r="J10" s="2" t="n"/>
      <c r="K10" s="2" t="n"/>
    </row>
    <row r="11">
      <c r="A11" s="2" t="inlineStr">
        <is>
          <t>GLZ-ĐEN-02</t>
        </is>
      </c>
      <c r="B11" s="2" t="inlineStr">
        <is>
          <t>Glaze lau</t>
        </is>
      </c>
      <c r="C11" s="2" t="inlineStr">
        <is>
          <t>D40 / White Spirit khử mùi</t>
        </is>
      </c>
      <c r="D11" s="2" t="inlineStr">
        <is>
          <t>Dung môi</t>
        </is>
      </c>
      <c r="E11" s="2" t="inlineStr">
        <is>
          <t>Công thức đề nghị</t>
        </is>
      </c>
      <c r="F11" s="4" t="n">
        <v>50</v>
      </c>
      <c r="G11" s="5">
        <f>F11*$K$2/100</f>
        <v/>
      </c>
      <c r="H11" s="2" t="inlineStr"/>
      <c r="I11" s="2" t="n"/>
      <c r="J11" s="2" t="n"/>
      <c r="K11" s="2" t="n"/>
    </row>
    <row r="12">
      <c r="A12" s="2" t="inlineStr">
        <is>
          <t>GLZ-ĐEN-02</t>
        </is>
      </c>
      <c r="B12" s="2" t="inlineStr">
        <is>
          <t>Glaze lau</t>
        </is>
      </c>
      <c r="C12" s="2" t="inlineStr">
        <is>
          <t>Butyl Glycol</t>
        </is>
      </c>
      <c r="D12" s="2" t="inlineStr">
        <is>
          <t>Dung môi chậm khô</t>
        </is>
      </c>
      <c r="E12" s="2" t="inlineStr">
        <is>
          <t>Công thức đề nghị</t>
        </is>
      </c>
      <c r="F12" s="4" t="n">
        <v>8</v>
      </c>
      <c r="G12" s="5">
        <f>F12*$K$2/100</f>
        <v/>
      </c>
      <c r="H12" s="2" t="inlineStr"/>
      <c r="I12" s="2" t="n"/>
      <c r="J12" s="2" t="n"/>
      <c r="K12" s="2" t="n"/>
    </row>
    <row r="13">
      <c r="A13" s="2" t="inlineStr">
        <is>
          <t>GLZ-ĐEN-02</t>
        </is>
      </c>
      <c r="B13" s="2" t="inlineStr">
        <is>
          <t>Glaze lau</t>
        </is>
      </c>
      <c r="C13" s="2" t="inlineStr">
        <is>
          <t>Carbon 30L</t>
        </is>
      </c>
      <c r="D13" s="2" t="inlineStr">
        <is>
          <t>Bột màu có trong danh sách</t>
        </is>
      </c>
      <c r="E13" s="2" t="inlineStr">
        <is>
          <t>Có trong danh sách; cần COA/TDS</t>
        </is>
      </c>
      <c r="F13" s="4" t="n">
        <v>7</v>
      </c>
      <c r="G13" s="5">
        <f>F13*$K$2/100</f>
        <v/>
      </c>
      <c r="H13" s="2" t="inlineStr">
        <is>
          <t>Kiểm độ đen và độ phân tán</t>
        </is>
      </c>
      <c r="I13" s="2" t="n"/>
      <c r="J13" s="2" t="n"/>
      <c r="K13" s="2" t="n"/>
    </row>
    <row r="14">
      <c r="A14" s="2" t="inlineStr">
        <is>
          <t>GLZ-ĐEN-02</t>
        </is>
      </c>
      <c r="B14" s="2" t="inlineStr">
        <is>
          <t>Glaze lau</t>
        </is>
      </c>
      <c r="C14" s="2" t="inlineStr">
        <is>
          <t>Iron Oxide Black VAP-330M</t>
        </is>
      </c>
      <c r="D14" s="2" t="inlineStr">
        <is>
          <t>Bột màu có trong danh sách</t>
        </is>
      </c>
      <c r="E14" s="2" t="inlineStr">
        <is>
          <t>Có giá 66.000 VND/kg</t>
        </is>
      </c>
      <c r="F14" s="4" t="n">
        <v>5</v>
      </c>
      <c r="G14" s="5">
        <f>F14*$K$2/100</f>
        <v/>
      </c>
      <c r="H14" s="2" t="inlineStr"/>
      <c r="I14" s="2" t="n"/>
      <c r="J14" s="2" t="n"/>
      <c r="K14" s="2" t="n"/>
    </row>
    <row r="15">
      <c r="A15" s="2" t="inlineStr">
        <is>
          <t>GLZ-ĐEN-02</t>
        </is>
      </c>
      <c r="B15" s="2" t="inlineStr">
        <is>
          <t>Glaze lau</t>
        </is>
      </c>
      <c r="C15" s="2" t="inlineStr">
        <is>
          <t>Umber Pigment 645</t>
        </is>
      </c>
      <c r="D15" s="2" t="inlineStr">
        <is>
          <t>Bột màu có trong danh sách</t>
        </is>
      </c>
      <c r="E15" s="2" t="inlineStr">
        <is>
          <t>Có giá 92.000 VND/kg</t>
        </is>
      </c>
      <c r="F15" s="4" t="n">
        <v>2</v>
      </c>
      <c r="G15" s="5">
        <f>F15*$K$2/100</f>
        <v/>
      </c>
      <c r="H15" s="2" t="inlineStr"/>
      <c r="I15" s="2" t="n"/>
      <c r="J15" s="2" t="n"/>
      <c r="K15" s="2" t="n"/>
    </row>
    <row r="16">
      <c r="A16" s="2" t="inlineStr">
        <is>
          <t>GLZ-ĐEN-02</t>
        </is>
      </c>
      <c r="B16" s="2" t="inlineStr">
        <is>
          <t>Glaze lau</t>
        </is>
      </c>
      <c r="C16" s="2" t="inlineStr">
        <is>
          <t>Silica PG15 / chất chống lắng</t>
        </is>
      </c>
      <c r="D16" s="2" t="inlineStr">
        <is>
          <t>Phụ gia/bột hỗ trợ</t>
        </is>
      </c>
      <c r="E16" s="2" t="inlineStr">
        <is>
          <t>Có trong danh sách; không phải màu</t>
        </is>
      </c>
      <c r="F16" s="4" t="n">
        <v>1</v>
      </c>
      <c r="G16" s="5">
        <f>F16*$K$2/100</f>
        <v/>
      </c>
      <c r="H16" s="2" t="inlineStr">
        <is>
          <t>Thử thấp trước</t>
        </is>
      </c>
      <c r="I16" s="2" t="n"/>
      <c r="J16" s="2" t="n"/>
      <c r="K16" s="2" t="n"/>
    </row>
    <row r="17">
      <c r="A17" s="2" t="inlineStr">
        <is>
          <t>GLZ-ĐEN-02</t>
        </is>
      </c>
      <c r="B17" s="2" t="inlineStr">
        <is>
          <t>Glaze lau</t>
        </is>
      </c>
      <c r="C17" s="2" t="inlineStr">
        <is>
          <t>Dung môi bổ sung / cân bằng mẻ</t>
        </is>
      </c>
      <c r="D17" s="2" t="inlineStr">
        <is>
          <t>Dung môi</t>
        </is>
      </c>
      <c r="E17" s="2" t="inlineStr">
        <is>
          <t>Công thức đề nghị</t>
        </is>
      </c>
      <c r="F17" s="4" t="n">
        <v>5</v>
      </c>
      <c r="G17" s="5">
        <f>F17*$K$2/100</f>
        <v/>
      </c>
      <c r="H17" s="2" t="inlineStr"/>
      <c r="I17" s="2" t="n"/>
      <c r="J17" s="2" t="n"/>
      <c r="K17" s="2" t="n"/>
    </row>
    <row r="18">
      <c r="A18" s="2" t="inlineStr">
        <is>
          <t>DUR-NÂU-03</t>
        </is>
      </c>
      <c r="B18" s="2" t="inlineStr">
        <is>
          <t>Duro stain</t>
        </is>
      </c>
      <c r="C18" s="2" t="inlineStr">
        <is>
          <t>Long-oil alkyd / binder</t>
        </is>
      </c>
      <c r="D18" s="2" t="inlineStr">
        <is>
          <t>Binder</t>
        </is>
      </c>
      <c r="E18" s="2" t="inlineStr">
        <is>
          <t>Cần chọn resin phù hợp</t>
        </is>
      </c>
      <c r="F18" s="4" t="n">
        <v>20</v>
      </c>
      <c r="G18" s="5">
        <f>F18*$K$2/100</f>
        <v/>
      </c>
      <c r="H18" s="2" t="inlineStr"/>
      <c r="I18" s="2" t="n"/>
      <c r="J18" s="2" t="n"/>
      <c r="K18" s="2" t="n"/>
    </row>
    <row r="19">
      <c r="A19" s="2" t="inlineStr">
        <is>
          <t>DUR-NÂU-03</t>
        </is>
      </c>
      <c r="B19" s="2" t="inlineStr">
        <is>
          <t>Duro stain</t>
        </is>
      </c>
      <c r="C19" s="2" t="inlineStr">
        <is>
          <t>Dầu lanh biến tính</t>
        </is>
      </c>
      <c r="D19" s="2" t="inlineStr">
        <is>
          <t>Binder/dầu</t>
        </is>
      </c>
      <c r="E19" s="2" t="inlineStr">
        <is>
          <t>Cần xác nhận tồn kho</t>
        </is>
      </c>
      <c r="F19" s="4" t="n">
        <v>7</v>
      </c>
      <c r="G19" s="5">
        <f>F19*$K$2/100</f>
        <v/>
      </c>
      <c r="H19" s="2" t="inlineStr">
        <is>
          <t>Theo dõi khô</t>
        </is>
      </c>
      <c r="I19" s="2" t="n"/>
      <c r="J19" s="2" t="n"/>
      <c r="K19" s="2" t="n"/>
    </row>
    <row r="20">
      <c r="A20" s="2" t="inlineStr">
        <is>
          <t>DUR-NÂU-03</t>
        </is>
      </c>
      <c r="B20" s="2" t="inlineStr">
        <is>
          <t>Duro stain</t>
        </is>
      </c>
      <c r="C20" s="2" t="inlineStr">
        <is>
          <t>D40 / White Spirit</t>
        </is>
      </c>
      <c r="D20" s="2" t="inlineStr">
        <is>
          <t>Dung môi</t>
        </is>
      </c>
      <c r="E20" s="2" t="inlineStr">
        <is>
          <t>Công thức đề nghị</t>
        </is>
      </c>
      <c r="F20" s="4" t="n">
        <v>48</v>
      </c>
      <c r="G20" s="5">
        <f>F20*$K$2/100</f>
        <v/>
      </c>
      <c r="H20" s="2" t="inlineStr"/>
      <c r="I20" s="2" t="n"/>
      <c r="J20" s="2" t="n"/>
      <c r="K20" s="2" t="n"/>
    </row>
    <row r="21">
      <c r="A21" s="2" t="inlineStr">
        <is>
          <t>DUR-NÂU-03</t>
        </is>
      </c>
      <c r="B21" s="2" t="inlineStr">
        <is>
          <t>Duro stain</t>
        </is>
      </c>
      <c r="C21" s="2" t="inlineStr">
        <is>
          <t>Xylene</t>
        </is>
      </c>
      <c r="D21" s="2" t="inlineStr">
        <is>
          <t>Dung môi</t>
        </is>
      </c>
      <c r="E21" s="2" t="inlineStr">
        <is>
          <t>Công thức đề nghị</t>
        </is>
      </c>
      <c r="F21" s="4" t="n">
        <v>5</v>
      </c>
      <c r="G21" s="5">
        <f>F21*$K$2/100</f>
        <v/>
      </c>
      <c r="H21" s="2" t="inlineStr">
        <is>
          <t>Theo SDS</t>
        </is>
      </c>
      <c r="I21" s="2" t="n"/>
      <c r="J21" s="2" t="n"/>
      <c r="K21" s="2" t="n"/>
    </row>
    <row r="22">
      <c r="A22" s="2" t="inlineStr">
        <is>
          <t>DUR-NÂU-03</t>
        </is>
      </c>
      <c r="B22" s="2" t="inlineStr">
        <is>
          <t>Duro stain</t>
        </is>
      </c>
      <c r="C22" s="2" t="inlineStr">
        <is>
          <t>Umber Pigment 645</t>
        </is>
      </c>
      <c r="D22" s="2" t="inlineStr">
        <is>
          <t>Bột màu có trong danh sách</t>
        </is>
      </c>
      <c r="E22" s="2" t="inlineStr">
        <is>
          <t>Có giá 92.000 VND/kg</t>
        </is>
      </c>
      <c r="F22" s="4" t="n">
        <v>8</v>
      </c>
      <c r="G22" s="5">
        <f>F22*$K$2/100</f>
        <v/>
      </c>
      <c r="H22" s="2" t="inlineStr"/>
      <c r="I22" s="2" t="n"/>
      <c r="J22" s="2" t="n"/>
      <c r="K22" s="2" t="n"/>
    </row>
    <row r="23">
      <c r="A23" s="2" t="inlineStr">
        <is>
          <t>DUR-NÂU-03</t>
        </is>
      </c>
      <c r="B23" s="2" t="inlineStr">
        <is>
          <t>Duro stain</t>
        </is>
      </c>
      <c r="C23" s="2" t="inlineStr">
        <is>
          <t>Pigment Brown TB 1008</t>
        </is>
      </c>
      <c r="D23" s="2" t="inlineStr">
        <is>
          <t>Bột màu có trong danh sách</t>
        </is>
      </c>
      <c r="E23" s="2" t="inlineStr">
        <is>
          <t>Có trong danh sách; cần COA</t>
        </is>
      </c>
      <c r="F23" s="4" t="n">
        <v>5</v>
      </c>
      <c r="G23" s="5">
        <f>F23*$K$2/100</f>
        <v/>
      </c>
      <c r="H23" s="2" t="inlineStr"/>
      <c r="I23" s="2" t="n"/>
      <c r="J23" s="2" t="n"/>
      <c r="K23" s="2" t="n"/>
    </row>
    <row r="24">
      <c r="A24" s="2" t="inlineStr">
        <is>
          <t>DUR-NÂU-03</t>
        </is>
      </c>
      <c r="B24" s="2" t="inlineStr">
        <is>
          <t>Duro stain</t>
        </is>
      </c>
      <c r="C24" s="2" t="inlineStr">
        <is>
          <t>Iron Oxide RB 4097</t>
        </is>
      </c>
      <c r="D24" s="2" t="inlineStr">
        <is>
          <t>Bột màu có trong danh sách</t>
        </is>
      </c>
      <c r="E24" s="2" t="inlineStr">
        <is>
          <t>Có giá 60.000 VND/kg</t>
        </is>
      </c>
      <c r="F24" s="4" t="n">
        <v>3</v>
      </c>
      <c r="G24" s="5">
        <f>F24*$K$2/100</f>
        <v/>
      </c>
      <c r="H24" s="2" t="inlineStr"/>
      <c r="I24" s="2" t="n"/>
      <c r="J24" s="2" t="n"/>
      <c r="K24" s="2" t="n"/>
    </row>
    <row r="25">
      <c r="A25" s="2" t="inlineStr">
        <is>
          <t>DUR-NÂU-03</t>
        </is>
      </c>
      <c r="B25" s="2" t="inlineStr">
        <is>
          <t>Duro stain</t>
        </is>
      </c>
      <c r="C25" s="2" t="inlineStr">
        <is>
          <t>Silica PG15</t>
        </is>
      </c>
      <c r="D25" s="2" t="inlineStr">
        <is>
          <t>Phụ gia/bột hỗ trợ</t>
        </is>
      </c>
      <c r="E25" s="2" t="inlineStr">
        <is>
          <t>Có giá 11.000 VND/kg; không phải màu</t>
        </is>
      </c>
      <c r="F25" s="4" t="n">
        <v>1</v>
      </c>
      <c r="G25" s="5">
        <f>F25*$K$2/100</f>
        <v/>
      </c>
      <c r="H25" s="2" t="inlineStr">
        <is>
          <t>Có thể bỏ nếu làm đục</t>
        </is>
      </c>
      <c r="I25" s="2" t="n"/>
      <c r="J25" s="2" t="n"/>
      <c r="K25" s="2" t="n"/>
    </row>
    <row r="26">
      <c r="A26" s="2" t="inlineStr">
        <is>
          <t>DUR-NÂU-03</t>
        </is>
      </c>
      <c r="B26" s="2" t="inlineStr">
        <is>
          <t>Duro stain</t>
        </is>
      </c>
      <c r="C26" s="2" t="inlineStr">
        <is>
          <t>Cân bằng mẻ bằng D40</t>
        </is>
      </c>
      <c r="D26" s="2" t="inlineStr">
        <is>
          <t>Dung môi</t>
        </is>
      </c>
      <c r="E26" s="2" t="inlineStr">
        <is>
          <t>Công thức đề nghị</t>
        </is>
      </c>
      <c r="F26" s="4" t="n">
        <v>3</v>
      </c>
      <c r="G26" s="5">
        <f>F26*$K$2/100</f>
        <v/>
      </c>
      <c r="H26" s="2" t="inlineStr"/>
      <c r="I26" s="2" t="n"/>
      <c r="J26" s="2" t="n"/>
      <c r="K26" s="2" t="n"/>
    </row>
    <row r="27">
      <c r="A27" s="2" t="inlineStr">
        <is>
          <t>BST-VÀNG-04</t>
        </is>
      </c>
      <c r="B27" s="2" t="inlineStr">
        <is>
          <t>Base stain</t>
        </is>
      </c>
      <c r="C27" s="2" t="inlineStr">
        <is>
          <t>Nhựa NC 1/2 sec</t>
        </is>
      </c>
      <c r="D27" s="2" t="inlineStr">
        <is>
          <t>Binder</t>
        </is>
      </c>
      <c r="E27" s="2" t="inlineStr">
        <is>
          <t>Cần xác nhận tồn kho</t>
        </is>
      </c>
      <c r="F27" s="4" t="n">
        <v>5</v>
      </c>
      <c r="G27" s="5">
        <f>F27*$K$2/100</f>
        <v/>
      </c>
      <c r="H27" s="2" t="inlineStr">
        <is>
          <t>Không làm màng dày</t>
        </is>
      </c>
      <c r="I27" s="2" t="n"/>
      <c r="J27" s="2" t="n"/>
      <c r="K27" s="2" t="n"/>
    </row>
    <row r="28">
      <c r="A28" s="2" t="inlineStr">
        <is>
          <t>BST-VÀNG-04</t>
        </is>
      </c>
      <c r="B28" s="2" t="inlineStr">
        <is>
          <t>Base stain</t>
        </is>
      </c>
      <c r="C28" s="2" t="inlineStr">
        <is>
          <t>Butyl Acetate</t>
        </is>
      </c>
      <c r="D28" s="2" t="inlineStr">
        <is>
          <t>Dung môi</t>
        </is>
      </c>
      <c r="E28" s="2" t="inlineStr">
        <is>
          <t>Công thức đề nghị</t>
        </is>
      </c>
      <c r="F28" s="4" t="n">
        <v>40</v>
      </c>
      <c r="G28" s="5">
        <f>F28*$K$2/100</f>
        <v/>
      </c>
      <c r="H28" s="2" t="inlineStr"/>
      <c r="I28" s="2" t="n"/>
      <c r="J28" s="2" t="n"/>
      <c r="K28" s="2" t="n"/>
    </row>
    <row r="29">
      <c r="A29" s="2" t="inlineStr">
        <is>
          <t>BST-VÀNG-04</t>
        </is>
      </c>
      <c r="B29" s="2" t="inlineStr">
        <is>
          <t>Base stain</t>
        </is>
      </c>
      <c r="C29" s="2" t="inlineStr">
        <is>
          <t>Ethyl Acetate</t>
        </is>
      </c>
      <c r="D29" s="2" t="inlineStr">
        <is>
          <t>Dung môi</t>
        </is>
      </c>
      <c r="E29" s="2" t="inlineStr">
        <is>
          <t>Công thức đề nghị</t>
        </is>
      </c>
      <c r="F29" s="4" t="n">
        <v>25</v>
      </c>
      <c r="G29" s="5">
        <f>F29*$K$2/100</f>
        <v/>
      </c>
      <c r="H29" s="2" t="inlineStr"/>
      <c r="I29" s="2" t="n"/>
      <c r="J29" s="2" t="n"/>
      <c r="K29" s="2" t="n"/>
    </row>
    <row r="30">
      <c r="A30" s="2" t="inlineStr">
        <is>
          <t>BST-VÀNG-04</t>
        </is>
      </c>
      <c r="B30" s="2" t="inlineStr">
        <is>
          <t>Base stain</t>
        </is>
      </c>
      <c r="C30" s="2" t="inlineStr">
        <is>
          <t>Isopropanol</t>
        </is>
      </c>
      <c r="D30" s="2" t="inlineStr">
        <is>
          <t>Dung môi</t>
        </is>
      </c>
      <c r="E30" s="2" t="inlineStr">
        <is>
          <t>Công thức đề nghị</t>
        </is>
      </c>
      <c r="F30" s="4" t="n">
        <v>20</v>
      </c>
      <c r="G30" s="5">
        <f>F30*$K$2/100</f>
        <v/>
      </c>
      <c r="H30" s="2" t="inlineStr"/>
      <c r="I30" s="2" t="n"/>
      <c r="J30" s="2" t="n"/>
      <c r="K30" s="2" t="n"/>
    </row>
    <row r="31">
      <c r="A31" s="2" t="inlineStr">
        <is>
          <t>BST-VÀNG-04</t>
        </is>
      </c>
      <c r="B31" s="2" t="inlineStr">
        <is>
          <t>Base stain</t>
        </is>
      </c>
      <c r="C31" s="2" t="inlineStr">
        <is>
          <t>Butyl Glycol</t>
        </is>
      </c>
      <c r="D31" s="2" t="inlineStr">
        <is>
          <t>Dung môi chậm khô</t>
        </is>
      </c>
      <c r="E31" s="2" t="inlineStr">
        <is>
          <t>Công thức đề nghị</t>
        </is>
      </c>
      <c r="F31" s="4" t="n">
        <v>7</v>
      </c>
      <c r="G31" s="5">
        <f>F31*$K$2/100</f>
        <v/>
      </c>
      <c r="H31" s="2" t="inlineStr"/>
      <c r="I31" s="2" t="n"/>
      <c r="J31" s="2" t="n"/>
      <c r="K31" s="2" t="n"/>
    </row>
    <row r="32">
      <c r="A32" s="2" t="inlineStr">
        <is>
          <t>BST-VÀNG-04</t>
        </is>
      </c>
      <c r="B32" s="2" t="inlineStr">
        <is>
          <t>Base stain</t>
        </is>
      </c>
      <c r="C32" s="2" t="inlineStr">
        <is>
          <t>Ferrispec FP YB-2087</t>
        </is>
      </c>
      <c r="D32" s="2" t="inlineStr">
        <is>
          <t>Bột màu có trong danh sách</t>
        </is>
      </c>
      <c r="E32" s="2" t="inlineStr">
        <is>
          <t>Có giá 58.000 VND/kg</t>
        </is>
      </c>
      <c r="F32" s="4" t="n">
        <v>2</v>
      </c>
      <c r="G32" s="5">
        <f>F32*$K$2/100</f>
        <v/>
      </c>
      <c r="H32" s="2" t="inlineStr">
        <is>
          <t>Có thể làm đục; dùng thấp</t>
        </is>
      </c>
      <c r="I32" s="2" t="n"/>
      <c r="J32" s="2" t="n"/>
      <c r="K32" s="2" t="n"/>
    </row>
    <row r="33">
      <c r="A33" s="2" t="inlineStr">
        <is>
          <t>BST-VÀNG-04</t>
        </is>
      </c>
      <c r="B33" s="2" t="inlineStr">
        <is>
          <t>Base stain</t>
        </is>
      </c>
      <c r="C33" s="2" t="inlineStr">
        <is>
          <t>Neozasol Yellow RL 82</t>
        </is>
      </c>
      <c r="D33" s="2" t="inlineStr">
        <is>
          <t>DYE có trong danh sách</t>
        </is>
      </c>
      <c r="E33" s="2" t="inlineStr">
        <is>
          <t>Có giá 265.000 VND/kg</t>
        </is>
      </c>
      <c r="F33" s="4" t="n">
        <v>1</v>
      </c>
      <c r="G33" s="5">
        <f>F33*$K$2/100</f>
        <v/>
      </c>
      <c r="H33" s="2" t="inlineStr">
        <is>
          <t>Cần kiểm độ bền sáng</t>
        </is>
      </c>
      <c r="I33" s="2" t="n"/>
      <c r="J33" s="2" t="n"/>
      <c r="K33" s="2" t="n"/>
    </row>
    <row r="34">
      <c r="A34" s="2" t="inlineStr">
        <is>
          <t>SHD-ĐỎ-NÂU-05</t>
        </is>
      </c>
      <c r="B34" s="2" t="inlineStr">
        <is>
          <t>Shading</t>
        </is>
      </c>
      <c r="C34" s="2" t="inlineStr">
        <is>
          <t>Nhựa NC RS 1/2 sec</t>
        </is>
      </c>
      <c r="D34" s="2" t="inlineStr">
        <is>
          <t>Binder</t>
        </is>
      </c>
      <c r="E34" s="2" t="inlineStr">
        <is>
          <t>Cần xác nhận tồn kho</t>
        </is>
      </c>
      <c r="F34" s="4" t="n">
        <v>10</v>
      </c>
      <c r="G34" s="5">
        <f>F34*$K$2/100</f>
        <v/>
      </c>
      <c r="H34" s="2" t="inlineStr"/>
      <c r="I34" s="2" t="n"/>
      <c r="J34" s="2" t="n"/>
      <c r="K34" s="2" t="n"/>
    </row>
    <row r="35">
      <c r="A35" s="2" t="inlineStr">
        <is>
          <t>SHD-ĐỎ-NÂU-05</t>
        </is>
      </c>
      <c r="B35" s="2" t="inlineStr">
        <is>
          <t>Shading</t>
        </is>
      </c>
      <c r="C35" s="2" t="inlineStr">
        <is>
          <t>Butyl Acetate</t>
        </is>
      </c>
      <c r="D35" s="2" t="inlineStr">
        <is>
          <t>Dung môi</t>
        </is>
      </c>
      <c r="E35" s="2" t="inlineStr">
        <is>
          <t>Công thức đề nghị</t>
        </is>
      </c>
      <c r="F35" s="4" t="n">
        <v>35</v>
      </c>
      <c r="G35" s="5">
        <f>F35*$K$2/100</f>
        <v/>
      </c>
      <c r="H35" s="2" t="inlineStr"/>
      <c r="I35" s="2" t="n"/>
      <c r="J35" s="2" t="n"/>
      <c r="K35" s="2" t="n"/>
    </row>
    <row r="36">
      <c r="A36" s="2" t="inlineStr">
        <is>
          <t>SHD-ĐỎ-NÂU-05</t>
        </is>
      </c>
      <c r="B36" s="2" t="inlineStr">
        <is>
          <t>Shading</t>
        </is>
      </c>
      <c r="C36" s="2" t="inlineStr">
        <is>
          <t>Xylene / Toluene</t>
        </is>
      </c>
      <c r="D36" s="2" t="inlineStr">
        <is>
          <t>Dung môi</t>
        </is>
      </c>
      <c r="E36" s="2" t="inlineStr">
        <is>
          <t>Công thức đề nghị</t>
        </is>
      </c>
      <c r="F36" s="4" t="n">
        <v>25</v>
      </c>
      <c r="G36" s="5">
        <f>F36*$K$2/100</f>
        <v/>
      </c>
      <c r="H36" s="2" t="inlineStr">
        <is>
          <t>Theo SDS</t>
        </is>
      </c>
      <c r="I36" s="2" t="n"/>
      <c r="J36" s="2" t="n"/>
      <c r="K36" s="2" t="n"/>
    </row>
    <row r="37">
      <c r="A37" s="2" t="inlineStr">
        <is>
          <t>SHD-ĐỎ-NÂU-05</t>
        </is>
      </c>
      <c r="B37" s="2" t="inlineStr">
        <is>
          <t>Shading</t>
        </is>
      </c>
      <c r="C37" s="2" t="inlineStr">
        <is>
          <t>Ethyl Acetate</t>
        </is>
      </c>
      <c r="D37" s="2" t="inlineStr">
        <is>
          <t>Dung môi</t>
        </is>
      </c>
      <c r="E37" s="2" t="inlineStr">
        <is>
          <t>Công thức đề nghị</t>
        </is>
      </c>
      <c r="F37" s="4" t="n">
        <v>20</v>
      </c>
      <c r="G37" s="5">
        <f>F37*$K$2/100</f>
        <v/>
      </c>
      <c r="H37" s="2" t="inlineStr"/>
      <c r="I37" s="2" t="n"/>
      <c r="J37" s="2" t="n"/>
      <c r="K37" s="2" t="n"/>
    </row>
    <row r="38">
      <c r="A38" s="2" t="inlineStr">
        <is>
          <t>SHD-ĐỎ-NÂU-05</t>
        </is>
      </c>
      <c r="B38" s="2" t="inlineStr">
        <is>
          <t>Shading</t>
        </is>
      </c>
      <c r="C38" s="2" t="inlineStr">
        <is>
          <t>PMA</t>
        </is>
      </c>
      <c r="D38" s="2" t="inlineStr">
        <is>
          <t>Dung môi chậm khô</t>
        </is>
      </c>
      <c r="E38" s="2" t="inlineStr">
        <is>
          <t>Công thức đề nghị</t>
        </is>
      </c>
      <c r="F38" s="4" t="n">
        <v>7</v>
      </c>
      <c r="G38" s="5">
        <f>F38*$K$2/100</f>
        <v/>
      </c>
      <c r="H38" s="2" t="inlineStr"/>
      <c r="I38" s="2" t="n"/>
      <c r="J38" s="2" t="n"/>
      <c r="K38" s="2" t="n"/>
    </row>
    <row r="39">
      <c r="A39" s="2" t="inlineStr">
        <is>
          <t>SHD-ĐỎ-NÂU-05</t>
        </is>
      </c>
      <c r="B39" s="2" t="inlineStr">
        <is>
          <t>Shading</t>
        </is>
      </c>
      <c r="C39" s="2" t="inlineStr">
        <is>
          <t>Iron Oxide RB 4097</t>
        </is>
      </c>
      <c r="D39" s="2" t="inlineStr">
        <is>
          <t>Bột màu có trong danh sách</t>
        </is>
      </c>
      <c r="E39" s="2" t="inlineStr">
        <is>
          <t>Có giá 60.000 VND/kg</t>
        </is>
      </c>
      <c r="F39" s="4" t="n">
        <v>2</v>
      </c>
      <c r="G39" s="5">
        <f>F39*$K$2/100</f>
        <v/>
      </c>
      <c r="H39" s="2" t="inlineStr">
        <is>
          <t>Kiểm độ trong</t>
        </is>
      </c>
      <c r="I39" s="2" t="n"/>
      <c r="J39" s="2" t="n"/>
      <c r="K39" s="2" t="n"/>
    </row>
    <row r="40">
      <c r="A40" s="2" t="inlineStr">
        <is>
          <t>SHD-ĐỎ-NÂU-05</t>
        </is>
      </c>
      <c r="B40" s="2" t="inlineStr">
        <is>
          <t>Shading</t>
        </is>
      </c>
      <c r="C40" s="2" t="inlineStr">
        <is>
          <t>Neozasol Red 2B 8</t>
        </is>
      </c>
      <c r="D40" s="2" t="inlineStr">
        <is>
          <t>DYE có trong danh sách</t>
        </is>
      </c>
      <c r="E40" s="2" t="inlineStr">
        <is>
          <t>Có giá 410.000 VND/kg</t>
        </is>
      </c>
      <c r="F40" s="4" t="n">
        <v>1</v>
      </c>
      <c r="G40" s="5">
        <f>F40*$K$2/100</f>
        <v/>
      </c>
      <c r="H40" s="2" t="inlineStr"/>
      <c r="I40" s="2" t="n"/>
      <c r="J40" s="2" t="n"/>
      <c r="K40" s="2" t="n"/>
    </row>
    <row r="41">
      <c r="A41" s="2" t="inlineStr">
        <is>
          <t>PST-ĐEN-06</t>
        </is>
      </c>
      <c r="B41" s="2" t="inlineStr">
        <is>
          <t>Pigment paste</t>
        </is>
      </c>
      <c r="C41" s="2" t="inlineStr">
        <is>
          <t>Nhựa NC / acrylic carrier</t>
        </is>
      </c>
      <c r="D41" s="2" t="inlineStr">
        <is>
          <t>Binder</t>
        </is>
      </c>
      <c r="E41" s="2" t="inlineStr">
        <is>
          <t>Cần chọn carrier</t>
        </is>
      </c>
      <c r="F41" s="4" t="n">
        <v>25</v>
      </c>
      <c r="G41" s="5">
        <f>F41*$K$2/100</f>
        <v/>
      </c>
      <c r="H41" s="2" t="inlineStr">
        <is>
          <t>Phải kiểm khả năng phân tán</t>
        </is>
      </c>
      <c r="I41" s="2" t="n"/>
      <c r="J41" s="2" t="n"/>
      <c r="K41" s="2" t="n"/>
    </row>
    <row r="42">
      <c r="A42" s="2" t="inlineStr">
        <is>
          <t>PST-ĐEN-06</t>
        </is>
      </c>
      <c r="B42" s="2" t="inlineStr">
        <is>
          <t>Pigment paste</t>
        </is>
      </c>
      <c r="C42" s="2" t="inlineStr">
        <is>
          <t>Butyl Acetate</t>
        </is>
      </c>
      <c r="D42" s="2" t="inlineStr">
        <is>
          <t>Dung môi</t>
        </is>
      </c>
      <c r="E42" s="2" t="inlineStr">
        <is>
          <t>Công thức đề nghị</t>
        </is>
      </c>
      <c r="F42" s="4" t="n">
        <v>30</v>
      </c>
      <c r="G42" s="5">
        <f>F42*$K$2/100</f>
        <v/>
      </c>
      <c r="H42" s="2" t="inlineStr"/>
      <c r="I42" s="2" t="n"/>
      <c r="J42" s="2" t="n"/>
      <c r="K42" s="2" t="n"/>
    </row>
    <row r="43">
      <c r="A43" s="2" t="inlineStr">
        <is>
          <t>PST-ĐEN-06</t>
        </is>
      </c>
      <c r="B43" s="2" t="inlineStr">
        <is>
          <t>Pigment paste</t>
        </is>
      </c>
      <c r="C43" s="2" t="inlineStr">
        <is>
          <t>PMA</t>
        </is>
      </c>
      <c r="D43" s="2" t="inlineStr">
        <is>
          <t>Dung môi</t>
        </is>
      </c>
      <c r="E43" s="2" t="inlineStr">
        <is>
          <t>Công thức đề nghị</t>
        </is>
      </c>
      <c r="F43" s="4" t="n">
        <v>15</v>
      </c>
      <c r="G43" s="5">
        <f>F43*$K$2/100</f>
        <v/>
      </c>
      <c r="H43" s="2" t="inlineStr"/>
      <c r="I43" s="2" t="n"/>
      <c r="J43" s="2" t="n"/>
      <c r="K43" s="2" t="n"/>
    </row>
    <row r="44">
      <c r="A44" s="2" t="inlineStr">
        <is>
          <t>PST-ĐEN-06</t>
        </is>
      </c>
      <c r="B44" s="2" t="inlineStr">
        <is>
          <t>Pigment paste</t>
        </is>
      </c>
      <c r="C44" s="2" t="inlineStr">
        <is>
          <t>Carbon 30L</t>
        </is>
      </c>
      <c r="D44" s="2" t="inlineStr">
        <is>
          <t>Bột màu có trong danh sách</t>
        </is>
      </c>
      <c r="E44" s="2" t="inlineStr">
        <is>
          <t>Có trong danh sách; cần COA/TDS</t>
        </is>
      </c>
      <c r="F44" s="4" t="n">
        <v>20</v>
      </c>
      <c r="G44" s="5">
        <f>F44*$K$2/100</f>
        <v/>
      </c>
      <c r="H44" s="2" t="inlineStr">
        <is>
          <t>Phải nghiền/phân tán</t>
        </is>
      </c>
      <c r="I44" s="2" t="n"/>
      <c r="J44" s="2" t="n"/>
      <c r="K44" s="2" t="n"/>
    </row>
    <row r="45">
      <c r="A45" s="2" t="inlineStr">
        <is>
          <t>PST-ĐEN-06</t>
        </is>
      </c>
      <c r="B45" s="2" t="inlineStr">
        <is>
          <t>Pigment paste</t>
        </is>
      </c>
      <c r="C45" s="2" t="inlineStr">
        <is>
          <t>Iron Oxide Black VAP-330M</t>
        </is>
      </c>
      <c r="D45" s="2" t="inlineStr">
        <is>
          <t>Bột màu có trong danh sách</t>
        </is>
      </c>
      <c r="E45" s="2" t="inlineStr">
        <is>
          <t>Có giá 66.000 VND/kg</t>
        </is>
      </c>
      <c r="F45" s="4" t="n">
        <v>8</v>
      </c>
      <c r="G45" s="5">
        <f>F45*$K$2/100</f>
        <v/>
      </c>
      <c r="H45" s="2" t="inlineStr"/>
      <c r="I45" s="2" t="n"/>
      <c r="J45" s="2" t="n"/>
      <c r="K45" s="2" t="n"/>
    </row>
    <row r="46">
      <c r="A46" s="2" t="inlineStr">
        <is>
          <t>PST-ĐEN-06</t>
        </is>
      </c>
      <c r="B46" s="2" t="inlineStr">
        <is>
          <t>Pigment paste</t>
        </is>
      </c>
      <c r="C46" s="2" t="inlineStr">
        <is>
          <t>Dispersant phù hợp</t>
        </is>
      </c>
      <c r="D46" s="2" t="inlineStr">
        <is>
          <t>Phụ gia</t>
        </is>
      </c>
      <c r="E46" s="2" t="inlineStr">
        <is>
          <t>Chưa chọn mã tồn kho</t>
        </is>
      </c>
      <c r="F46" s="4" t="n">
        <v>2</v>
      </c>
      <c r="G46" s="5">
        <f>F46*$K$2/100</f>
        <v/>
      </c>
      <c r="H46" s="2" t="inlineStr">
        <is>
          <t>Không tự thay bằng wetting agent</t>
        </is>
      </c>
      <c r="I46" s="2" t="n"/>
      <c r="J46" s="2" t="n"/>
      <c r="K46" s="2" t="n"/>
    </row>
  </sheetData>
  <autoFilter ref="A1:H46"/>
  <conditionalFormatting sqref="F2:F46">
    <cfRule type="cellIs" priority="1" operator="lessThan" dxfId="0">
      <formula>0</formula>
    </cfRule>
  </conditionalFormatting>
  <pageMargins left="0.75" right="0.75" top="1" bottom="1" header="0.5" footer="0.5"/>
  <pageSetup fitToHeight="0" fitToWidth="1"/>
  <headerFooter>
    <oddHeader/>
    <oddFooter>&amp;C&amp;A — Bảng công thức đề nghị 02/10/2026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2" customWidth="1" min="3" max="3"/>
    <col width="14" customWidth="1" min="4" max="4"/>
    <col width="18" customWidth="1" min="5" max="5"/>
    <col width="20" customWidth="1" min="6" max="6"/>
    <col width="48" customWidth="1" min="7" max="7"/>
  </cols>
  <sheetData>
    <row r="1">
      <c r="A1" s="3" t="inlineStr">
        <is>
          <t>Mã CT</t>
        </is>
      </c>
      <c r="B1" s="3" t="inlineStr">
        <is>
          <t>Nhóm</t>
        </is>
      </c>
      <c r="C1" s="3" t="inlineStr">
        <is>
          <t>Tổng %</t>
        </is>
      </c>
      <c r="D1" s="3" t="inlineStr">
        <is>
          <t>Mẻ chuẩn kg</t>
        </is>
      </c>
      <c r="E1" s="3" t="inlineStr">
        <is>
          <t>Tổng kg tính được</t>
        </is>
      </c>
      <c r="F1" s="3" t="inlineStr">
        <is>
          <t>Trạng thái</t>
        </is>
      </c>
      <c r="G1" s="3" t="inlineStr">
        <is>
          <t>Màu/bột sẵn dùng</t>
        </is>
      </c>
    </row>
    <row r="2">
      <c r="A2" s="2" t="inlineStr">
        <is>
          <t>GLZ-NÂU-01</t>
        </is>
      </c>
      <c r="B2" s="2" t="inlineStr">
        <is>
          <t>Glaze lau</t>
        </is>
      </c>
      <c r="C2" s="4">
        <f>SUMIF(Cong_thuc!$A:$A,A2,Cong_thuc!$F:$F)</f>
        <v/>
      </c>
      <c r="D2" s="4">
        <f>Cong_thuc!$K$2</f>
        <v/>
      </c>
      <c r="E2" s="5">
        <f>SUMIF(Cong_thuc!$A:$A,A2,Cong_thuc!$G:$G)</f>
        <v/>
      </c>
      <c r="F2" s="2">
        <f>IF(AND(C2&gt;=99.999,C2&lt;=100.001),"OK — 100%","CẦN SỬA")</f>
        <v/>
      </c>
      <c r="G2" s="2" t="inlineStr">
        <is>
          <t>Umber 645 · Hoover 778 BN · RB 4097</t>
        </is>
      </c>
    </row>
    <row r="3">
      <c r="A3" s="2" t="inlineStr">
        <is>
          <t>GLZ-ĐEN-02</t>
        </is>
      </c>
      <c r="B3" s="2" t="inlineStr">
        <is>
          <t>Glaze lau</t>
        </is>
      </c>
      <c r="C3" s="4">
        <f>SUMIF(Cong_thuc!$A:$A,A3,Cong_thuc!$F:$F)</f>
        <v/>
      </c>
      <c r="D3" s="4">
        <f>Cong_thuc!$K$2</f>
        <v/>
      </c>
      <c r="E3" s="5">
        <f>SUMIF(Cong_thuc!$A:$A,A3,Cong_thuc!$G:$G)</f>
        <v/>
      </c>
      <c r="F3" s="2">
        <f>IF(AND(C3&gt;=99.999,C3&lt;=100.001),"OK — 100%","CẦN SỬA")</f>
        <v/>
      </c>
      <c r="G3" s="2" t="inlineStr">
        <is>
          <t>Carbon 30L · VAP-330M · Umber 645</t>
        </is>
      </c>
    </row>
    <row r="4">
      <c r="A4" s="2" t="inlineStr">
        <is>
          <t>DUR-NÂU-03</t>
        </is>
      </c>
      <c r="B4" s="2" t="inlineStr">
        <is>
          <t>Duro stain</t>
        </is>
      </c>
      <c r="C4" s="4">
        <f>SUMIF(Cong_thuc!$A:$A,A4,Cong_thuc!$F:$F)</f>
        <v/>
      </c>
      <c r="D4" s="4">
        <f>Cong_thuc!$K$2</f>
        <v/>
      </c>
      <c r="E4" s="5">
        <f>SUMIF(Cong_thuc!$A:$A,A4,Cong_thuc!$G:$G)</f>
        <v/>
      </c>
      <c r="F4" s="2">
        <f>IF(AND(C4&gt;=99.999,C4&lt;=100.001),"OK — 100%","CẦN SỬA")</f>
        <v/>
      </c>
      <c r="G4" s="2" t="inlineStr">
        <is>
          <t>Umber 645 · Brown TB 1008 · RB 4097</t>
        </is>
      </c>
    </row>
    <row r="5">
      <c r="A5" s="2" t="inlineStr">
        <is>
          <t>BST-VÀNG-04</t>
        </is>
      </c>
      <c r="B5" s="2" t="inlineStr">
        <is>
          <t>Base stain</t>
        </is>
      </c>
      <c r="C5" s="4">
        <f>SUMIF(Cong_thuc!$A:$A,A5,Cong_thuc!$F:$F)</f>
        <v/>
      </c>
      <c r="D5" s="4">
        <f>Cong_thuc!$K$2</f>
        <v/>
      </c>
      <c r="E5" s="5">
        <f>SUMIF(Cong_thuc!$A:$A,A5,Cong_thuc!$G:$G)</f>
        <v/>
      </c>
      <c r="F5" s="2">
        <f>IF(AND(C5&gt;=99.999,C5&lt;=100.001),"OK — 100%","CẦN SỬA")</f>
        <v/>
      </c>
      <c r="G5" s="2" t="inlineStr">
        <is>
          <t>Ferrispec YB-2087 · Yellow RL 82</t>
        </is>
      </c>
    </row>
    <row r="6">
      <c r="A6" s="2" t="inlineStr">
        <is>
          <t>SHD-ĐỎ-NÂU-05</t>
        </is>
      </c>
      <c r="B6" s="2" t="inlineStr">
        <is>
          <t>Shading</t>
        </is>
      </c>
      <c r="C6" s="4">
        <f>SUMIF(Cong_thuc!$A:$A,A6,Cong_thuc!$F:$F)</f>
        <v/>
      </c>
      <c r="D6" s="4">
        <f>Cong_thuc!$K$2</f>
        <v/>
      </c>
      <c r="E6" s="5">
        <f>SUMIF(Cong_thuc!$A:$A,A6,Cong_thuc!$G:$G)</f>
        <v/>
      </c>
      <c r="F6" s="2">
        <f>IF(AND(C6&gt;=99.999,C6&lt;=100.001),"OK — 100%","CẦN SỬA")</f>
        <v/>
      </c>
      <c r="G6" s="2" t="inlineStr">
        <is>
          <t>RB 4097 · Neozasol Red 2B 8</t>
        </is>
      </c>
    </row>
    <row r="7">
      <c r="A7" s="2" t="inlineStr">
        <is>
          <t>PST-ĐEN-06</t>
        </is>
      </c>
      <c r="B7" s="2" t="inlineStr">
        <is>
          <t>Pigment paste</t>
        </is>
      </c>
      <c r="C7" s="4">
        <f>SUMIF(Cong_thuc!$A:$A,A7,Cong_thuc!$F:$F)</f>
        <v/>
      </c>
      <c r="D7" s="4">
        <f>Cong_thuc!$K$2</f>
        <v/>
      </c>
      <c r="E7" s="5">
        <f>SUMIF(Cong_thuc!$A:$A,A7,Cong_thuc!$G:$G)</f>
        <v/>
      </c>
      <c r="F7" s="2">
        <f>IF(AND(C7&gt;=99.999,C7&lt;=100.001),"OK — 100%","CẦN SỬA")</f>
        <v/>
      </c>
      <c r="G7" s="2" t="inlineStr">
        <is>
          <t>Carbon 30L · VAP-330M</t>
        </is>
      </c>
    </row>
  </sheetData>
  <pageMargins left="0.75" right="0.75" top="1" bottom="1" header="0.5" footer="0.5"/>
  <pageSetup fitToHeight="0" fitToWidth="1"/>
  <headerFooter>
    <oddHeader/>
    <oddFooter>&amp;C&amp;A — Bảng công thức đề nghị 02/10/2026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20" customWidth="1" min="3" max="3"/>
    <col width="18" customWidth="1" min="4" max="4"/>
    <col width="42" customWidth="1" min="5" max="5"/>
  </cols>
  <sheetData>
    <row r="1">
      <c r="A1" s="3" t="inlineStr">
        <is>
          <t>Tên màu/bột/DYE</t>
        </is>
      </c>
      <c r="B1" s="3" t="inlineStr">
        <is>
          <t>Nhóm</t>
        </is>
      </c>
      <c r="C1" s="3" t="inlineStr">
        <is>
          <t>Hệ theo danh sách</t>
        </is>
      </c>
      <c r="D1" s="3" t="inlineStr">
        <is>
          <t>Giá VND/kg gần nhất</t>
        </is>
      </c>
      <c r="E1" s="3" t="inlineStr">
        <is>
          <t>Ghi chú</t>
        </is>
      </c>
    </row>
    <row r="2">
      <c r="A2" s="2" t="inlineStr">
        <is>
          <t>Umber Pigment 645</t>
        </is>
      </c>
      <c r="B2" s="2" t="inlineStr">
        <is>
          <t>Nâu</t>
        </is>
      </c>
      <c r="C2" s="2" t="inlineStr">
        <is>
          <t>Sơn dung môi</t>
        </is>
      </c>
      <c r="D2" s="2" t="n">
        <v>92000</v>
      </c>
      <c r="E2" s="2" t="inlineStr">
        <is>
          <t>Pigment vô cơ oxit sắt/carbon</t>
        </is>
      </c>
    </row>
    <row r="3">
      <c r="A3" s="2" t="inlineStr">
        <is>
          <t>Hoover 778 BN</t>
        </is>
      </c>
      <c r="B3" s="2" t="inlineStr">
        <is>
          <t>Nâu</t>
        </is>
      </c>
      <c r="C3" s="2" t="inlineStr">
        <is>
          <t>Sơn dung môi</t>
        </is>
      </c>
      <c r="D3" s="2" t="n">
        <v>82000</v>
      </c>
      <c r="E3" s="2" t="inlineStr">
        <is>
          <t>Pigment vô cơ oxit sắt/carbon</t>
        </is>
      </c>
    </row>
    <row r="4">
      <c r="A4" s="2" t="inlineStr">
        <is>
          <t>Pigment Brown TB 1008</t>
        </is>
      </c>
      <c r="B4" s="2" t="inlineStr">
        <is>
          <t>Nâu</t>
        </is>
      </c>
      <c r="C4" s="2" t="inlineStr">
        <is>
          <t>Sơn dung môi</t>
        </is>
      </c>
      <c r="D4" s="2" t="inlineStr"/>
      <c r="E4" s="2" t="inlineStr">
        <is>
          <t>Cần COA/TDS</t>
        </is>
      </c>
    </row>
    <row r="5">
      <c r="A5" s="2" t="inlineStr">
        <is>
          <t>Ferrispec FP YB-2087</t>
        </is>
      </c>
      <c r="B5" s="2" t="inlineStr">
        <is>
          <t>Vàng</t>
        </is>
      </c>
      <c r="C5" s="2" t="inlineStr">
        <is>
          <t>Sơn dung môi</t>
        </is>
      </c>
      <c r="D5" s="2" t="n">
        <v>58000</v>
      </c>
      <c r="E5" s="2" t="inlineStr">
        <is>
          <t>Oxit sắt vàng</t>
        </is>
      </c>
    </row>
    <row r="6">
      <c r="A6" s="2" t="inlineStr">
        <is>
          <t>Iron Oxide RB 4097</t>
        </is>
      </c>
      <c r="B6" s="2" t="inlineStr">
        <is>
          <t>Đỏ</t>
        </is>
      </c>
      <c r="C6" s="2" t="inlineStr">
        <is>
          <t>Sơn dung môi</t>
        </is>
      </c>
      <c r="D6" s="2" t="n">
        <v>60000</v>
      </c>
      <c r="E6" s="2" t="inlineStr">
        <is>
          <t>Oxit sắt đỏ</t>
        </is>
      </c>
    </row>
    <row r="7">
      <c r="A7" s="2" t="inlineStr">
        <is>
          <t>Iron Oxide Black VAP-330M</t>
        </is>
      </c>
      <c r="B7" s="2" t="inlineStr">
        <is>
          <t>Đen</t>
        </is>
      </c>
      <c r="C7" s="2" t="inlineStr">
        <is>
          <t>Sơn dung môi</t>
        </is>
      </c>
      <c r="D7" s="2" t="n">
        <v>66000</v>
      </c>
      <c r="E7" s="2" t="inlineStr">
        <is>
          <t>Oxit sắt đen</t>
        </is>
      </c>
    </row>
    <row r="8">
      <c r="A8" s="2" t="inlineStr">
        <is>
          <t>Carbon 30L</t>
        </is>
      </c>
      <c r="B8" s="2" t="inlineStr">
        <is>
          <t>Đen</t>
        </is>
      </c>
      <c r="C8" s="2" t="inlineStr">
        <is>
          <t>Sơn dung môi</t>
        </is>
      </c>
      <c r="D8" s="2" t="inlineStr"/>
      <c r="E8" s="2" t="inlineStr">
        <is>
          <t>Cần COA/TDS</t>
        </is>
      </c>
    </row>
    <row r="9">
      <c r="A9" s="2" t="inlineStr">
        <is>
          <t>Silica PG15</t>
        </is>
      </c>
      <c r="B9" s="2" t="inlineStr">
        <is>
          <t>Bột hỗ trợ</t>
        </is>
      </c>
      <c r="C9" s="2" t="inlineStr">
        <is>
          <t>Sơn dung môi</t>
        </is>
      </c>
      <c r="D9" s="2" t="n">
        <v>11000</v>
      </c>
      <c r="E9" s="2" t="inlineStr">
        <is>
          <t>Không phải chất tạo màu</t>
        </is>
      </c>
    </row>
    <row r="10">
      <c r="A10" s="2" t="inlineStr">
        <is>
          <t>Neozasol Yellow RL 82</t>
        </is>
      </c>
      <c r="B10" s="2" t="inlineStr">
        <is>
          <t>DYE vàng</t>
        </is>
      </c>
      <c r="C10" s="2" t="inlineStr">
        <is>
          <t>Sơn dung môi</t>
        </is>
      </c>
      <c r="D10" s="2" t="n">
        <v>265000</v>
      </c>
      <c r="E10" s="2" t="inlineStr">
        <is>
          <t>Metal-complex dye</t>
        </is>
      </c>
    </row>
    <row r="11">
      <c r="A11" s="2" t="inlineStr">
        <is>
          <t>Neozasol Red 2B 8</t>
        </is>
      </c>
      <c r="B11" s="2" t="inlineStr">
        <is>
          <t>DYE đỏ</t>
        </is>
      </c>
      <c r="C11" s="2" t="inlineStr">
        <is>
          <t>Sơn dung môi</t>
        </is>
      </c>
      <c r="D11" s="2" t="n">
        <v>410000</v>
      </c>
      <c r="E11" s="2" t="inlineStr">
        <is>
          <t>Metal-complex dye</t>
        </is>
      </c>
    </row>
    <row r="12">
      <c r="A12" s="2" t="inlineStr">
        <is>
          <t>Neozasol Black RE-27</t>
        </is>
      </c>
      <c r="B12" s="2" t="inlineStr">
        <is>
          <t>DYE đen</t>
        </is>
      </c>
      <c r="C12" s="2" t="inlineStr">
        <is>
          <t>Sơn dung môi</t>
        </is>
      </c>
      <c r="D12" s="2" t="n">
        <v>380000</v>
      </c>
      <c r="E12" s="2" t="inlineStr">
        <is>
          <t>Metal-complex dye</t>
        </is>
      </c>
    </row>
    <row r="13">
      <c r="A13" s="2" t="inlineStr">
        <is>
          <t>Blue BL 06 / Blue 600</t>
        </is>
      </c>
      <c r="B13" s="2" t="inlineStr">
        <is>
          <t>DYE xanh</t>
        </is>
      </c>
      <c r="C13" s="2" t="inlineStr">
        <is>
          <t>Cần xác nhận</t>
        </is>
      </c>
      <c r="D13" s="2" t="inlineStr"/>
      <c r="E13" s="2" t="inlineStr">
        <is>
          <t>Chưa có giá/COA trong danh sách</t>
        </is>
      </c>
    </row>
  </sheetData>
  <pageMargins left="0.75" right="0.75" top="1" bottom="1" header="0.5" footer="0.5"/>
  <pageSetup fitToHeight="0" fitToWidth="1"/>
  <headerFooter>
    <oddHeader/>
    <oddFooter>&amp;C&amp;A — Bảng công thức đề nghị 02/10/2026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2026-10-02T14:50:17Z</dcterms:created>
  <dcterms:modified xmlns:dcterms="http://purl.org/dc/terms/" xmlns:xsi="http://www.w3.org/2001/XMLSchema-instance" xsi:type="dcterms:W3CDTF">2026-10-02T14:50:17Z</dcterms:modified>
</cp:coreProperties>
</file>